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mc:AlternateContent xmlns:mc="http://schemas.openxmlformats.org/markup-compatibility/2006">
    <mc:Choice Requires="x15">
      <x15ac:absPath xmlns:x15ac="http://schemas.microsoft.com/office/spreadsheetml/2010/11/ac" url="E:\temp\Transcriptions\Fade to Black (Jimmy Church)\"/>
    </mc:Choice>
  </mc:AlternateContent>
  <xr:revisionPtr revIDLastSave="0" documentId="13_ncr:1_{EA2AED10-E87D-4DE2-BBBB-956401E78FC2}"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10" i="1" l="1"/>
  <c r="L1110" i="1"/>
  <c r="M1109" i="1"/>
  <c r="L1109" i="1"/>
  <c r="M1108" i="1"/>
  <c r="L1108" i="1"/>
  <c r="M1107" i="1"/>
  <c r="L1107" i="1"/>
  <c r="M1106" i="1"/>
  <c r="L1106" i="1"/>
  <c r="M1104" i="1"/>
  <c r="L1104" i="1"/>
  <c r="M1103" i="1"/>
  <c r="L1103" i="1"/>
  <c r="M1102" i="1"/>
  <c r="L1102" i="1"/>
  <c r="M1101" i="1"/>
  <c r="L1101" i="1"/>
  <c r="M1100" i="1"/>
  <c r="L1100" i="1"/>
  <c r="M1099" i="1"/>
  <c r="L1099" i="1"/>
  <c r="M1098" i="1"/>
  <c r="L1098" i="1"/>
  <c r="M1097" i="1"/>
  <c r="L1097" i="1"/>
  <c r="M1096" i="1"/>
  <c r="L1096" i="1"/>
  <c r="M1095" i="1"/>
  <c r="L1095" i="1"/>
  <c r="M1094" i="1"/>
  <c r="L1094" i="1"/>
  <c r="M1093" i="1"/>
  <c r="L1093" i="1"/>
  <c r="M1092" i="1"/>
  <c r="L1092" i="1"/>
  <c r="M1091" i="1"/>
  <c r="L1091" i="1"/>
  <c r="M1090" i="1"/>
  <c r="L1090" i="1"/>
  <c r="M1089" i="1"/>
  <c r="L1089" i="1"/>
  <c r="M1088" i="1"/>
  <c r="L1088" i="1"/>
  <c r="M1087" i="1"/>
  <c r="L1087" i="1"/>
  <c r="M1086" i="1"/>
  <c r="L1086" i="1"/>
  <c r="M1085" i="1"/>
  <c r="L1085" i="1"/>
  <c r="M1084" i="1"/>
  <c r="L1084" i="1"/>
  <c r="M1083" i="1"/>
  <c r="L1083" i="1"/>
  <c r="M1082" i="1"/>
  <c r="L1082" i="1"/>
  <c r="M1081" i="1"/>
  <c r="L1081" i="1"/>
  <c r="M1080" i="1"/>
  <c r="L1080" i="1"/>
  <c r="M1079" i="1"/>
  <c r="L1079" i="1"/>
  <c r="M1078" i="1"/>
  <c r="L1078" i="1"/>
  <c r="M1077" i="1"/>
  <c r="L1077" i="1"/>
  <c r="M1076" i="1"/>
  <c r="L1076" i="1"/>
  <c r="M1075" i="1"/>
  <c r="L1075" i="1"/>
  <c r="M1074" i="1"/>
  <c r="L1074" i="1"/>
  <c r="M1073" i="1"/>
  <c r="L1073" i="1"/>
  <c r="M1072" i="1"/>
  <c r="L1072" i="1"/>
  <c r="M1071" i="1"/>
  <c r="L1071" i="1"/>
  <c r="M1070" i="1"/>
  <c r="L1070" i="1"/>
  <c r="M1069" i="1"/>
  <c r="L1069" i="1"/>
  <c r="M1068" i="1"/>
  <c r="L1068" i="1"/>
  <c r="M1067" i="1"/>
  <c r="L1067" i="1"/>
  <c r="M1066" i="1"/>
  <c r="L1066" i="1"/>
  <c r="M1065" i="1"/>
  <c r="L1065" i="1"/>
  <c r="M1064" i="1"/>
  <c r="L1064" i="1"/>
  <c r="M1063" i="1"/>
  <c r="L1063" i="1"/>
  <c r="M1061" i="1"/>
  <c r="L1061" i="1"/>
  <c r="M1060" i="1"/>
  <c r="L1060" i="1"/>
  <c r="M1059" i="1"/>
  <c r="L1059" i="1"/>
  <c r="M1058" i="1"/>
  <c r="L1058" i="1"/>
  <c r="M1057" i="1"/>
  <c r="L1057" i="1"/>
  <c r="M1056" i="1"/>
  <c r="L1056" i="1"/>
  <c r="M1055" i="1"/>
  <c r="L1055" i="1"/>
  <c r="M1054" i="1"/>
  <c r="L1054" i="1"/>
  <c r="M1053" i="1"/>
  <c r="L1053" i="1"/>
  <c r="M1052" i="1"/>
  <c r="L1052" i="1"/>
  <c r="M1051" i="1"/>
  <c r="L1051" i="1"/>
  <c r="M1050" i="1"/>
  <c r="L1050" i="1"/>
  <c r="M1049" i="1"/>
  <c r="L1049" i="1"/>
  <c r="M1047" i="1"/>
  <c r="L1047" i="1"/>
  <c r="M1046" i="1"/>
  <c r="L1046" i="1"/>
  <c r="M1045" i="1"/>
  <c r="L1045" i="1"/>
  <c r="M1044" i="1"/>
  <c r="L1044" i="1"/>
  <c r="M1043" i="1"/>
  <c r="L1043" i="1"/>
  <c r="M1042" i="1"/>
  <c r="L1042" i="1"/>
  <c r="M1041" i="1"/>
  <c r="L1041" i="1"/>
  <c r="M1040" i="1"/>
  <c r="L1040" i="1"/>
  <c r="M1039" i="1"/>
  <c r="L1039" i="1"/>
  <c r="M1038" i="1"/>
  <c r="L1038" i="1"/>
  <c r="M1037" i="1"/>
  <c r="L1037" i="1"/>
  <c r="M1036" i="1"/>
  <c r="L1036" i="1"/>
  <c r="M1035" i="1"/>
  <c r="L1035" i="1"/>
  <c r="M1034" i="1"/>
  <c r="L1034" i="1"/>
  <c r="M1033" i="1"/>
  <c r="L1033" i="1"/>
  <c r="M1032" i="1"/>
  <c r="L1032" i="1"/>
  <c r="M1031" i="1"/>
  <c r="L1031" i="1"/>
  <c r="M1030" i="1"/>
  <c r="L1030" i="1"/>
  <c r="M1029" i="1"/>
  <c r="L1029" i="1"/>
  <c r="M1028" i="1"/>
  <c r="L1028" i="1"/>
  <c r="M1027" i="1"/>
  <c r="L1027" i="1"/>
  <c r="M1026" i="1"/>
  <c r="L1026" i="1"/>
  <c r="M1025" i="1"/>
  <c r="L1025" i="1"/>
  <c r="M1023" i="1"/>
  <c r="L1023" i="1"/>
  <c r="M1022" i="1"/>
  <c r="L1022" i="1"/>
  <c r="M1021" i="1"/>
  <c r="L1021" i="1"/>
  <c r="M1020" i="1"/>
  <c r="L1020" i="1"/>
  <c r="M1019" i="1"/>
  <c r="L1019" i="1"/>
  <c r="M1018" i="1"/>
  <c r="L1018" i="1"/>
  <c r="M1017" i="1"/>
  <c r="L1017" i="1"/>
  <c r="M1016" i="1"/>
  <c r="L1016" i="1"/>
  <c r="M1015" i="1"/>
  <c r="L1015" i="1"/>
  <c r="M1014" i="1"/>
  <c r="L1014" i="1"/>
  <c r="M1013" i="1"/>
  <c r="L1013" i="1"/>
  <c r="M1012" i="1"/>
  <c r="L1012" i="1"/>
  <c r="M1011" i="1"/>
  <c r="L1011" i="1"/>
  <c r="M1010" i="1"/>
  <c r="L1010" i="1"/>
  <c r="M1008" i="1"/>
  <c r="L1008" i="1"/>
  <c r="M1007" i="1"/>
  <c r="L1007" i="1"/>
  <c r="M1006" i="1"/>
  <c r="L1006" i="1"/>
  <c r="M1005" i="1"/>
  <c r="L1005" i="1"/>
  <c r="M1004" i="1"/>
  <c r="L1004" i="1"/>
  <c r="M1003" i="1"/>
  <c r="L1003" i="1"/>
  <c r="M1002" i="1"/>
  <c r="L1002" i="1"/>
  <c r="M1001" i="1"/>
  <c r="L1001" i="1"/>
  <c r="M1000" i="1"/>
  <c r="L1000" i="1"/>
  <c r="M998" i="1"/>
  <c r="L998" i="1"/>
  <c r="M997" i="1"/>
  <c r="L997" i="1"/>
  <c r="M996" i="1"/>
  <c r="L996" i="1"/>
  <c r="M995" i="1"/>
  <c r="L995" i="1"/>
  <c r="M994" i="1"/>
  <c r="L994" i="1"/>
  <c r="M993" i="1"/>
  <c r="L993" i="1"/>
  <c r="M992" i="1"/>
  <c r="L992" i="1"/>
  <c r="M991" i="1"/>
  <c r="L991" i="1"/>
  <c r="M990" i="1"/>
  <c r="L990" i="1"/>
  <c r="M989" i="1"/>
  <c r="L989" i="1"/>
  <c r="M988" i="1"/>
  <c r="L988" i="1"/>
  <c r="M987" i="1"/>
  <c r="L987" i="1"/>
  <c r="M986" i="1"/>
  <c r="L986" i="1"/>
  <c r="M985" i="1"/>
  <c r="L985" i="1"/>
  <c r="M984" i="1"/>
  <c r="L984" i="1"/>
  <c r="M983" i="1"/>
  <c r="L983" i="1"/>
  <c r="M982" i="1"/>
  <c r="L982" i="1"/>
  <c r="M981" i="1"/>
  <c r="L981" i="1"/>
  <c r="M980" i="1"/>
  <c r="L980" i="1"/>
  <c r="M979" i="1"/>
  <c r="L979" i="1"/>
  <c r="M978" i="1"/>
  <c r="L978" i="1"/>
  <c r="M977" i="1"/>
  <c r="L977" i="1"/>
  <c r="M976" i="1"/>
  <c r="L976" i="1"/>
  <c r="M975" i="1"/>
  <c r="L975" i="1"/>
  <c r="M974" i="1"/>
  <c r="L974" i="1"/>
  <c r="M973" i="1"/>
  <c r="L973" i="1"/>
  <c r="M972" i="1"/>
  <c r="L972" i="1"/>
  <c r="M971" i="1"/>
  <c r="L971" i="1"/>
  <c r="M970" i="1"/>
  <c r="L970" i="1"/>
  <c r="M969" i="1"/>
  <c r="L969" i="1"/>
  <c r="M968" i="1"/>
  <c r="L968" i="1"/>
  <c r="M967" i="1"/>
  <c r="L967" i="1"/>
  <c r="M966" i="1"/>
  <c r="L966" i="1"/>
  <c r="M965" i="1"/>
  <c r="L965" i="1"/>
  <c r="M964" i="1"/>
  <c r="L964" i="1"/>
  <c r="M963" i="1"/>
  <c r="L963" i="1"/>
  <c r="M962" i="1"/>
  <c r="L962" i="1"/>
  <c r="M961" i="1"/>
  <c r="L961" i="1"/>
  <c r="M960" i="1"/>
  <c r="L960" i="1"/>
  <c r="M959" i="1"/>
  <c r="L959" i="1"/>
  <c r="M958" i="1"/>
  <c r="L958" i="1"/>
  <c r="M957" i="1"/>
  <c r="L957" i="1"/>
  <c r="M956" i="1"/>
  <c r="L956" i="1"/>
  <c r="M955" i="1"/>
  <c r="L955" i="1"/>
  <c r="M954" i="1"/>
  <c r="L954" i="1"/>
  <c r="M953" i="1"/>
  <c r="L953" i="1"/>
  <c r="M952" i="1"/>
  <c r="L952" i="1"/>
  <c r="M951" i="1"/>
  <c r="L951" i="1"/>
  <c r="M950" i="1"/>
  <c r="L950" i="1"/>
  <c r="M949" i="1"/>
  <c r="L949" i="1"/>
  <c r="M948" i="1"/>
  <c r="L948" i="1"/>
  <c r="M947" i="1"/>
  <c r="L947" i="1"/>
  <c r="M946" i="1"/>
  <c r="L946" i="1"/>
  <c r="M945" i="1"/>
  <c r="L945" i="1"/>
  <c r="M944" i="1"/>
  <c r="L944" i="1"/>
  <c r="M943" i="1"/>
  <c r="L943" i="1"/>
  <c r="M942" i="1"/>
  <c r="L942" i="1"/>
  <c r="M941" i="1"/>
  <c r="L941" i="1"/>
  <c r="M940" i="1"/>
  <c r="L940" i="1"/>
  <c r="M939" i="1"/>
  <c r="L939" i="1"/>
  <c r="M938" i="1"/>
  <c r="L938" i="1"/>
  <c r="M937" i="1"/>
  <c r="L937" i="1"/>
  <c r="M936" i="1"/>
  <c r="L936" i="1"/>
  <c r="M935" i="1"/>
  <c r="L935" i="1"/>
  <c r="M934" i="1"/>
  <c r="L934" i="1"/>
  <c r="M933" i="1"/>
  <c r="L933" i="1"/>
  <c r="M932" i="1"/>
  <c r="L932" i="1"/>
  <c r="M931" i="1"/>
  <c r="L931" i="1"/>
  <c r="M930" i="1"/>
  <c r="L930" i="1"/>
  <c r="M929" i="1"/>
  <c r="L929" i="1"/>
  <c r="M928" i="1"/>
  <c r="L928" i="1"/>
  <c r="M927" i="1"/>
  <c r="L927" i="1"/>
  <c r="M926" i="1"/>
  <c r="L926" i="1"/>
  <c r="M925" i="1"/>
  <c r="L925" i="1"/>
  <c r="M924" i="1"/>
  <c r="L924" i="1"/>
  <c r="M923" i="1"/>
  <c r="L923" i="1"/>
  <c r="M922" i="1"/>
  <c r="L922" i="1"/>
  <c r="M921" i="1"/>
  <c r="L921" i="1"/>
  <c r="M920" i="1"/>
  <c r="L920" i="1"/>
  <c r="M919" i="1"/>
  <c r="L919" i="1"/>
  <c r="M918" i="1"/>
  <c r="L918" i="1"/>
  <c r="M917" i="1"/>
  <c r="L917" i="1"/>
  <c r="M916" i="1"/>
  <c r="L916" i="1"/>
  <c r="M915" i="1"/>
  <c r="L915" i="1"/>
  <c r="M914" i="1"/>
  <c r="L914" i="1"/>
  <c r="M913" i="1"/>
  <c r="L913" i="1"/>
  <c r="M912" i="1"/>
  <c r="L912" i="1"/>
  <c r="M911" i="1"/>
  <c r="L911" i="1"/>
  <c r="M910" i="1"/>
  <c r="L910" i="1"/>
  <c r="M909" i="1"/>
  <c r="L909" i="1"/>
  <c r="M908" i="1"/>
  <c r="L908" i="1"/>
  <c r="M907" i="1"/>
  <c r="L907" i="1"/>
  <c r="M906" i="1"/>
  <c r="L906" i="1"/>
  <c r="M905" i="1"/>
  <c r="L905" i="1"/>
  <c r="M904" i="1"/>
  <c r="L904" i="1"/>
  <c r="M903" i="1"/>
  <c r="L903" i="1"/>
  <c r="M902" i="1"/>
  <c r="L902" i="1"/>
  <c r="M901" i="1"/>
  <c r="L901" i="1"/>
  <c r="M900" i="1"/>
  <c r="L900" i="1"/>
  <c r="M899" i="1"/>
  <c r="L899" i="1"/>
  <c r="M898" i="1"/>
  <c r="L898" i="1"/>
  <c r="M897" i="1"/>
  <c r="L897" i="1"/>
  <c r="M896" i="1"/>
  <c r="L896" i="1"/>
  <c r="M895" i="1"/>
  <c r="L895" i="1"/>
  <c r="M894" i="1"/>
  <c r="L894" i="1"/>
  <c r="M893" i="1"/>
  <c r="L893" i="1"/>
  <c r="M892" i="1"/>
  <c r="L892" i="1"/>
  <c r="M891" i="1"/>
  <c r="L891" i="1"/>
  <c r="M890" i="1"/>
  <c r="L890" i="1"/>
  <c r="M889" i="1"/>
  <c r="L889" i="1"/>
  <c r="M888" i="1"/>
  <c r="L888" i="1"/>
  <c r="M887" i="1"/>
  <c r="L887" i="1"/>
  <c r="M886" i="1"/>
  <c r="L886" i="1"/>
  <c r="M885" i="1"/>
  <c r="L885" i="1"/>
  <c r="M884" i="1"/>
  <c r="L884" i="1"/>
  <c r="M883" i="1"/>
  <c r="L883" i="1"/>
  <c r="M882" i="1"/>
  <c r="L882" i="1"/>
  <c r="M881" i="1"/>
  <c r="L881" i="1"/>
  <c r="M880" i="1"/>
  <c r="L880" i="1"/>
  <c r="M879" i="1"/>
  <c r="L879" i="1"/>
  <c r="M878" i="1"/>
  <c r="L878" i="1"/>
  <c r="M877" i="1"/>
  <c r="L877" i="1"/>
  <c r="M876" i="1"/>
  <c r="L876" i="1"/>
  <c r="M875" i="1"/>
  <c r="L875" i="1"/>
  <c r="M874" i="1"/>
  <c r="L874" i="1"/>
  <c r="M873" i="1"/>
  <c r="L873" i="1"/>
  <c r="M872" i="1"/>
  <c r="L872" i="1"/>
  <c r="M871" i="1"/>
  <c r="L871" i="1"/>
  <c r="M870" i="1"/>
  <c r="L870" i="1"/>
  <c r="M869" i="1"/>
  <c r="L869" i="1"/>
  <c r="M868" i="1"/>
  <c r="L868" i="1"/>
  <c r="M867" i="1"/>
  <c r="L867" i="1"/>
  <c r="M866" i="1"/>
  <c r="L866" i="1"/>
  <c r="M865" i="1"/>
  <c r="L865" i="1"/>
  <c r="M864" i="1"/>
  <c r="L864" i="1"/>
  <c r="M863" i="1"/>
  <c r="L863" i="1"/>
  <c r="M862" i="1"/>
  <c r="L862" i="1"/>
  <c r="M861" i="1"/>
  <c r="L861" i="1"/>
  <c r="M860" i="1"/>
  <c r="L860" i="1"/>
  <c r="M859" i="1"/>
  <c r="L859" i="1"/>
  <c r="M858" i="1"/>
  <c r="L858" i="1"/>
  <c r="M857" i="1"/>
  <c r="L857" i="1"/>
  <c r="M856" i="1"/>
  <c r="L856" i="1"/>
  <c r="M855" i="1"/>
  <c r="L855" i="1"/>
  <c r="M854" i="1"/>
  <c r="L854" i="1"/>
  <c r="M853" i="1"/>
  <c r="L853" i="1"/>
  <c r="M852" i="1"/>
  <c r="L852" i="1"/>
  <c r="M851" i="1"/>
  <c r="L851" i="1"/>
  <c r="M850" i="1"/>
  <c r="L850" i="1"/>
  <c r="M849" i="1"/>
  <c r="L849" i="1"/>
  <c r="M848" i="1"/>
  <c r="L848" i="1"/>
  <c r="M847" i="1"/>
  <c r="L847" i="1"/>
  <c r="M846" i="1"/>
  <c r="L846" i="1"/>
  <c r="M845" i="1"/>
  <c r="L845" i="1"/>
  <c r="M844" i="1"/>
  <c r="L844" i="1"/>
  <c r="M843" i="1"/>
  <c r="L843" i="1"/>
  <c r="M842" i="1"/>
  <c r="L842" i="1"/>
  <c r="M841" i="1"/>
  <c r="L841" i="1"/>
  <c r="M840" i="1"/>
  <c r="L840" i="1"/>
  <c r="M839" i="1"/>
  <c r="L839" i="1"/>
  <c r="M838" i="1"/>
  <c r="L838" i="1"/>
  <c r="M837" i="1"/>
  <c r="L837" i="1"/>
  <c r="M836" i="1"/>
  <c r="L836" i="1"/>
  <c r="M835" i="1"/>
  <c r="L835" i="1"/>
  <c r="M834" i="1"/>
  <c r="L834" i="1"/>
  <c r="M833" i="1"/>
  <c r="L833" i="1"/>
  <c r="M832" i="1"/>
  <c r="L832" i="1"/>
  <c r="M831" i="1"/>
  <c r="L831" i="1"/>
  <c r="M830" i="1"/>
  <c r="L830" i="1"/>
  <c r="M829" i="1"/>
  <c r="L829" i="1"/>
  <c r="M828" i="1"/>
  <c r="L828" i="1"/>
  <c r="M827" i="1"/>
  <c r="L827" i="1"/>
  <c r="M826" i="1"/>
  <c r="L826" i="1"/>
  <c r="M825" i="1"/>
  <c r="L825" i="1"/>
  <c r="M824" i="1"/>
  <c r="L824" i="1"/>
  <c r="M823" i="1"/>
  <c r="L823" i="1"/>
  <c r="M822" i="1"/>
  <c r="L822" i="1"/>
  <c r="M821" i="1"/>
  <c r="L821" i="1"/>
  <c r="M820" i="1"/>
  <c r="L820" i="1"/>
  <c r="M819" i="1"/>
  <c r="L819" i="1"/>
  <c r="M818" i="1"/>
  <c r="L818" i="1"/>
  <c r="M817" i="1"/>
  <c r="L817" i="1"/>
  <c r="M816" i="1"/>
  <c r="L816" i="1"/>
  <c r="M815" i="1"/>
  <c r="L815" i="1"/>
  <c r="M814" i="1"/>
  <c r="L814" i="1"/>
  <c r="M813" i="1"/>
  <c r="L813" i="1"/>
  <c r="M812" i="1"/>
  <c r="L812" i="1"/>
  <c r="M811" i="1"/>
  <c r="L811" i="1"/>
  <c r="M810" i="1"/>
  <c r="L810" i="1"/>
  <c r="M809" i="1"/>
  <c r="L809" i="1"/>
  <c r="M808" i="1"/>
  <c r="L808" i="1"/>
  <c r="M807" i="1"/>
  <c r="L807" i="1"/>
  <c r="M806" i="1"/>
  <c r="L806" i="1"/>
  <c r="M805" i="1"/>
  <c r="L805" i="1"/>
  <c r="M804" i="1"/>
  <c r="L804" i="1"/>
  <c r="M803" i="1"/>
  <c r="L803" i="1"/>
  <c r="M802" i="1"/>
  <c r="L802" i="1"/>
  <c r="M801" i="1"/>
  <c r="L801" i="1"/>
  <c r="M800" i="1"/>
  <c r="L800" i="1"/>
  <c r="M799" i="1"/>
  <c r="L799" i="1"/>
  <c r="M798" i="1"/>
  <c r="L798" i="1"/>
  <c r="M797" i="1"/>
  <c r="L797" i="1"/>
  <c r="M796" i="1"/>
  <c r="L796" i="1"/>
  <c r="M795" i="1"/>
  <c r="L795" i="1"/>
  <c r="M794" i="1"/>
  <c r="L794" i="1"/>
  <c r="M793" i="1"/>
  <c r="L793" i="1"/>
  <c r="M792" i="1"/>
  <c r="L792" i="1"/>
  <c r="M791" i="1"/>
  <c r="L791" i="1"/>
  <c r="M790" i="1"/>
  <c r="L790" i="1"/>
  <c r="M789" i="1"/>
  <c r="L789" i="1"/>
  <c r="M788" i="1"/>
  <c r="L788" i="1"/>
  <c r="M787" i="1"/>
  <c r="L787" i="1"/>
  <c r="M786" i="1"/>
  <c r="L786" i="1"/>
  <c r="M785" i="1"/>
  <c r="L785" i="1"/>
  <c r="M784" i="1"/>
  <c r="L784" i="1"/>
  <c r="M783" i="1"/>
  <c r="L783" i="1"/>
  <c r="M782" i="1"/>
  <c r="L782" i="1"/>
  <c r="M781" i="1"/>
  <c r="L781" i="1"/>
  <c r="M780" i="1"/>
  <c r="L780" i="1"/>
  <c r="M779" i="1"/>
  <c r="L779" i="1"/>
  <c r="M778" i="1"/>
  <c r="L778" i="1"/>
  <c r="M777" i="1"/>
  <c r="L777" i="1"/>
  <c r="M776" i="1"/>
  <c r="L776" i="1"/>
  <c r="M775" i="1"/>
  <c r="L775" i="1"/>
  <c r="M774" i="1"/>
  <c r="L774" i="1"/>
  <c r="M773" i="1"/>
  <c r="L773" i="1"/>
  <c r="M772" i="1"/>
  <c r="L772" i="1"/>
  <c r="M771" i="1"/>
  <c r="L771" i="1"/>
  <c r="M770" i="1"/>
  <c r="L770" i="1"/>
  <c r="M769" i="1"/>
  <c r="L769" i="1"/>
  <c r="M768" i="1"/>
  <c r="L768" i="1"/>
  <c r="M767" i="1"/>
  <c r="L767" i="1"/>
  <c r="M766" i="1"/>
  <c r="L766" i="1"/>
  <c r="M765" i="1"/>
  <c r="L765" i="1"/>
  <c r="M764" i="1"/>
  <c r="L764" i="1"/>
  <c r="M763" i="1"/>
  <c r="L763" i="1"/>
  <c r="M762" i="1"/>
  <c r="L762" i="1"/>
  <c r="M761" i="1"/>
  <c r="L761" i="1"/>
  <c r="M760" i="1"/>
  <c r="L760" i="1"/>
  <c r="M759" i="1"/>
  <c r="L759" i="1"/>
  <c r="M758" i="1"/>
  <c r="L758" i="1"/>
  <c r="M757" i="1"/>
  <c r="L757" i="1"/>
  <c r="M756" i="1"/>
  <c r="L756" i="1"/>
  <c r="M753" i="1"/>
  <c r="L753" i="1"/>
  <c r="M752" i="1"/>
  <c r="L752" i="1"/>
  <c r="M751" i="1"/>
  <c r="L751" i="1"/>
  <c r="M750" i="1"/>
  <c r="L750" i="1"/>
  <c r="M749" i="1"/>
  <c r="L749" i="1"/>
  <c r="M748" i="1"/>
  <c r="L748" i="1"/>
  <c r="M747" i="1"/>
  <c r="L747" i="1"/>
  <c r="M746" i="1"/>
  <c r="L746" i="1"/>
  <c r="M745" i="1"/>
  <c r="L745" i="1"/>
  <c r="M744" i="1"/>
  <c r="L744" i="1"/>
  <c r="M743" i="1"/>
  <c r="L743" i="1"/>
  <c r="M742" i="1"/>
  <c r="L742" i="1"/>
  <c r="M741" i="1"/>
  <c r="L741" i="1"/>
  <c r="M740" i="1"/>
  <c r="L740" i="1"/>
  <c r="M739" i="1"/>
  <c r="L739" i="1"/>
  <c r="M738" i="1"/>
  <c r="L738" i="1"/>
  <c r="M737" i="1"/>
  <c r="L737" i="1"/>
  <c r="M736" i="1"/>
  <c r="L736" i="1"/>
  <c r="M735" i="1"/>
  <c r="L735" i="1"/>
  <c r="M734" i="1"/>
  <c r="L734" i="1"/>
  <c r="M733" i="1"/>
  <c r="L733" i="1"/>
  <c r="M732" i="1"/>
  <c r="L732" i="1"/>
  <c r="M731" i="1"/>
  <c r="L731" i="1"/>
  <c r="M730" i="1"/>
  <c r="L730" i="1"/>
  <c r="M729" i="1"/>
  <c r="L729" i="1"/>
  <c r="M728" i="1"/>
  <c r="L728" i="1"/>
  <c r="M727" i="1"/>
  <c r="L727" i="1"/>
  <c r="M726" i="1"/>
  <c r="L726" i="1"/>
  <c r="M725" i="1"/>
  <c r="L725" i="1"/>
  <c r="M724" i="1"/>
  <c r="L724" i="1"/>
  <c r="M723" i="1"/>
  <c r="L723" i="1"/>
  <c r="M722" i="1"/>
  <c r="L722" i="1"/>
  <c r="M721" i="1"/>
  <c r="L721" i="1"/>
  <c r="M720" i="1"/>
  <c r="L720" i="1"/>
  <c r="M719" i="1"/>
  <c r="L719" i="1"/>
  <c r="M718" i="1"/>
  <c r="L718" i="1"/>
  <c r="M717" i="1"/>
  <c r="L717" i="1"/>
  <c r="M716" i="1"/>
  <c r="L716" i="1"/>
  <c r="M715" i="1"/>
  <c r="L715" i="1"/>
  <c r="M714" i="1"/>
  <c r="L714" i="1"/>
  <c r="M713" i="1"/>
  <c r="L713" i="1"/>
  <c r="M712" i="1"/>
  <c r="L712" i="1"/>
  <c r="M711" i="1"/>
  <c r="L711" i="1"/>
  <c r="M710" i="1"/>
  <c r="L710" i="1"/>
  <c r="M709" i="1"/>
  <c r="L709" i="1"/>
  <c r="M708" i="1"/>
  <c r="L708" i="1"/>
  <c r="M707" i="1"/>
  <c r="L707" i="1"/>
  <c r="M706" i="1"/>
  <c r="L706" i="1"/>
  <c r="M705" i="1"/>
  <c r="L705" i="1"/>
  <c r="M704" i="1"/>
  <c r="L704" i="1"/>
  <c r="M703" i="1"/>
  <c r="L703" i="1"/>
  <c r="M702" i="1"/>
  <c r="L702" i="1"/>
  <c r="M701" i="1"/>
  <c r="L701" i="1"/>
  <c r="M700" i="1"/>
  <c r="L700" i="1"/>
  <c r="M699" i="1"/>
  <c r="L699" i="1"/>
  <c r="M698" i="1"/>
  <c r="L698" i="1"/>
  <c r="M697" i="1"/>
  <c r="L697" i="1"/>
  <c r="M696" i="1"/>
  <c r="L696" i="1"/>
  <c r="M695" i="1"/>
  <c r="L695" i="1"/>
  <c r="M694" i="1"/>
  <c r="L694" i="1"/>
  <c r="M693" i="1"/>
  <c r="L693" i="1"/>
  <c r="M692" i="1"/>
  <c r="L692" i="1"/>
  <c r="M691" i="1"/>
  <c r="L691" i="1"/>
  <c r="M690" i="1"/>
  <c r="L690" i="1"/>
  <c r="M689" i="1"/>
  <c r="L689" i="1"/>
  <c r="M688" i="1"/>
  <c r="L688" i="1"/>
  <c r="M687" i="1"/>
  <c r="L687" i="1"/>
  <c r="M686" i="1"/>
  <c r="L686" i="1"/>
  <c r="M685" i="1"/>
  <c r="L685" i="1"/>
  <c r="M684" i="1"/>
  <c r="L684" i="1"/>
  <c r="M683" i="1"/>
  <c r="L683" i="1"/>
  <c r="M682" i="1"/>
  <c r="L682" i="1"/>
  <c r="M681" i="1"/>
  <c r="L681" i="1"/>
  <c r="M680" i="1"/>
  <c r="L680" i="1"/>
  <c r="M679" i="1"/>
  <c r="L679" i="1"/>
  <c r="M678" i="1"/>
  <c r="L678" i="1"/>
  <c r="M677" i="1"/>
  <c r="L677" i="1"/>
  <c r="M676" i="1"/>
  <c r="L676" i="1"/>
  <c r="M675" i="1"/>
  <c r="L675" i="1"/>
  <c r="M674" i="1"/>
  <c r="L674" i="1"/>
  <c r="M673" i="1"/>
  <c r="L673" i="1"/>
  <c r="M672" i="1"/>
  <c r="L672" i="1"/>
  <c r="M671" i="1"/>
  <c r="L671" i="1"/>
  <c r="M670" i="1"/>
  <c r="L670" i="1"/>
  <c r="M669" i="1"/>
  <c r="L669" i="1"/>
  <c r="M668" i="1"/>
  <c r="L668" i="1"/>
  <c r="M667" i="1"/>
  <c r="L667" i="1"/>
  <c r="M666" i="1"/>
  <c r="L666" i="1"/>
  <c r="M665" i="1"/>
  <c r="L665" i="1"/>
  <c r="M664" i="1"/>
  <c r="L664" i="1"/>
  <c r="M663" i="1"/>
  <c r="L663" i="1"/>
  <c r="M662" i="1"/>
  <c r="L662" i="1"/>
  <c r="M661" i="1"/>
  <c r="L661" i="1"/>
  <c r="M660" i="1"/>
  <c r="L660" i="1"/>
  <c r="M659" i="1"/>
  <c r="L659" i="1"/>
  <c r="M658" i="1"/>
  <c r="L658" i="1"/>
  <c r="M657" i="1"/>
  <c r="L657" i="1"/>
  <c r="M656" i="1"/>
  <c r="L656" i="1"/>
  <c r="M655" i="1"/>
  <c r="L655" i="1"/>
  <c r="M654" i="1"/>
  <c r="L654" i="1"/>
  <c r="M653" i="1"/>
  <c r="L653" i="1"/>
  <c r="M652" i="1"/>
  <c r="L652" i="1"/>
  <c r="M651" i="1"/>
  <c r="L651" i="1"/>
  <c r="M650" i="1"/>
  <c r="L650" i="1"/>
  <c r="M649" i="1"/>
  <c r="L649" i="1"/>
  <c r="M648" i="1"/>
  <c r="L648" i="1"/>
  <c r="M647" i="1"/>
  <c r="L647" i="1"/>
  <c r="M646" i="1"/>
  <c r="L646" i="1"/>
  <c r="M645" i="1"/>
  <c r="L645" i="1"/>
  <c r="M644" i="1"/>
  <c r="L644" i="1"/>
  <c r="M643" i="1"/>
  <c r="L643" i="1"/>
  <c r="M642" i="1"/>
  <c r="L642" i="1"/>
  <c r="M641" i="1"/>
  <c r="L641" i="1"/>
  <c r="M640" i="1"/>
  <c r="L640" i="1"/>
  <c r="M639" i="1"/>
  <c r="L639" i="1"/>
  <c r="M638" i="1"/>
  <c r="L638" i="1"/>
  <c r="M637" i="1"/>
  <c r="L637" i="1"/>
  <c r="M636" i="1"/>
  <c r="L636" i="1"/>
  <c r="M635" i="1"/>
  <c r="L635" i="1"/>
  <c r="M633" i="1"/>
  <c r="L633" i="1"/>
  <c r="M632" i="1"/>
  <c r="L632" i="1"/>
  <c r="M631" i="1"/>
  <c r="L631" i="1"/>
  <c r="M630" i="1"/>
  <c r="L630" i="1"/>
  <c r="M629" i="1"/>
  <c r="L629" i="1"/>
  <c r="M627" i="1"/>
  <c r="L627" i="1"/>
  <c r="M626" i="1"/>
  <c r="L626" i="1"/>
  <c r="M625" i="1"/>
  <c r="L625" i="1"/>
  <c r="M623" i="1"/>
  <c r="L623" i="1"/>
  <c r="M622" i="1"/>
  <c r="L622" i="1"/>
  <c r="M621" i="1"/>
  <c r="L621" i="1"/>
  <c r="M620" i="1"/>
  <c r="L620" i="1"/>
  <c r="M618" i="1"/>
  <c r="L618" i="1"/>
  <c r="M617" i="1"/>
  <c r="L617" i="1"/>
  <c r="M616" i="1"/>
  <c r="L616" i="1"/>
  <c r="M614" i="1"/>
  <c r="L614" i="1"/>
  <c r="M613" i="1"/>
  <c r="L613" i="1"/>
  <c r="M612" i="1"/>
  <c r="L612" i="1"/>
  <c r="M611" i="1"/>
  <c r="L611" i="1"/>
  <c r="M609" i="1"/>
  <c r="L609" i="1"/>
  <c r="M608" i="1"/>
  <c r="L608" i="1"/>
  <c r="M607" i="1"/>
  <c r="L607" i="1"/>
  <c r="M606" i="1"/>
  <c r="L606" i="1"/>
  <c r="M605" i="1"/>
  <c r="L605" i="1"/>
  <c r="M604" i="1"/>
  <c r="L604" i="1"/>
  <c r="M603" i="1"/>
  <c r="L603" i="1"/>
  <c r="M601" i="1"/>
  <c r="L601" i="1"/>
  <c r="M600" i="1"/>
  <c r="L600" i="1"/>
  <c r="M599" i="1"/>
  <c r="L599" i="1"/>
  <c r="M598" i="1"/>
  <c r="L598" i="1"/>
  <c r="M597" i="1"/>
  <c r="L597" i="1"/>
  <c r="M596" i="1"/>
  <c r="L596" i="1"/>
  <c r="M595" i="1"/>
  <c r="L595" i="1"/>
  <c r="M594" i="1"/>
  <c r="L594" i="1"/>
  <c r="M593" i="1"/>
  <c r="L593" i="1"/>
  <c r="M592" i="1"/>
  <c r="L592" i="1"/>
  <c r="M591" i="1"/>
  <c r="L591" i="1"/>
  <c r="M589" i="1"/>
  <c r="L589" i="1"/>
  <c r="M588" i="1"/>
  <c r="L588" i="1"/>
  <c r="M587" i="1"/>
  <c r="L587" i="1"/>
  <c r="M586" i="1"/>
  <c r="L586" i="1"/>
  <c r="M585" i="1"/>
  <c r="L585" i="1"/>
  <c r="M584" i="1"/>
  <c r="L584" i="1"/>
  <c r="M583" i="1"/>
  <c r="L583" i="1"/>
  <c r="M582" i="1"/>
  <c r="L582" i="1"/>
  <c r="M581" i="1"/>
  <c r="L581" i="1"/>
  <c r="M580" i="1"/>
  <c r="L580" i="1"/>
  <c r="M579" i="1"/>
  <c r="L579" i="1"/>
  <c r="M577" i="1"/>
  <c r="L577" i="1"/>
  <c r="M576" i="1"/>
  <c r="L576" i="1"/>
  <c r="M575" i="1"/>
  <c r="L575" i="1"/>
  <c r="M574" i="1"/>
  <c r="L574" i="1"/>
  <c r="M573" i="1"/>
  <c r="L573" i="1"/>
  <c r="M572" i="1"/>
  <c r="L572" i="1"/>
  <c r="M571" i="1"/>
  <c r="L571" i="1"/>
  <c r="M570" i="1"/>
  <c r="L570" i="1"/>
  <c r="M569" i="1"/>
  <c r="L569" i="1"/>
  <c r="M568" i="1"/>
  <c r="L568" i="1"/>
  <c r="M567" i="1"/>
  <c r="L567" i="1"/>
  <c r="M566" i="1"/>
  <c r="L566" i="1"/>
  <c r="M564" i="1"/>
  <c r="L564" i="1"/>
  <c r="M563" i="1"/>
  <c r="L563" i="1"/>
  <c r="M562" i="1"/>
  <c r="L562" i="1"/>
  <c r="M561" i="1"/>
  <c r="L561" i="1"/>
  <c r="M560" i="1"/>
  <c r="L560" i="1"/>
  <c r="M559" i="1"/>
  <c r="L559" i="1"/>
  <c r="M558" i="1"/>
  <c r="L558" i="1"/>
  <c r="M557" i="1"/>
  <c r="L557" i="1"/>
  <c r="M556" i="1"/>
  <c r="L556" i="1"/>
  <c r="M555" i="1"/>
  <c r="L555" i="1"/>
  <c r="M554" i="1"/>
  <c r="L554" i="1"/>
  <c r="M553" i="1"/>
  <c r="L553" i="1"/>
  <c r="M552" i="1"/>
  <c r="L552" i="1"/>
  <c r="M550" i="1"/>
  <c r="L550" i="1"/>
  <c r="M549" i="1"/>
  <c r="L549" i="1"/>
  <c r="M548" i="1"/>
  <c r="L548" i="1"/>
  <c r="M547" i="1"/>
  <c r="L547" i="1"/>
  <c r="M546" i="1"/>
  <c r="L546" i="1"/>
  <c r="M545" i="1"/>
  <c r="L545" i="1"/>
  <c r="M544" i="1"/>
  <c r="L544" i="1"/>
  <c r="M543" i="1"/>
  <c r="L543" i="1"/>
  <c r="M541" i="1"/>
  <c r="L541" i="1"/>
  <c r="M540" i="1"/>
  <c r="L540" i="1"/>
  <c r="M539" i="1"/>
  <c r="L539" i="1"/>
  <c r="M538" i="1"/>
  <c r="L538" i="1"/>
  <c r="M537" i="1"/>
  <c r="L537" i="1"/>
  <c r="M536" i="1"/>
  <c r="L536" i="1"/>
  <c r="M535" i="1"/>
  <c r="L535" i="1"/>
  <c r="M533" i="1"/>
  <c r="L533" i="1"/>
  <c r="M532" i="1"/>
  <c r="L532" i="1"/>
  <c r="M531" i="1"/>
  <c r="L531" i="1"/>
  <c r="M530" i="1"/>
  <c r="L530" i="1"/>
  <c r="M529" i="1"/>
  <c r="L529" i="1"/>
  <c r="M526" i="1"/>
  <c r="L526" i="1"/>
  <c r="M525" i="1"/>
  <c r="L525" i="1"/>
  <c r="M524" i="1"/>
  <c r="L524" i="1"/>
  <c r="M523" i="1"/>
  <c r="L523" i="1"/>
  <c r="M522" i="1"/>
  <c r="L522" i="1"/>
  <c r="M521" i="1"/>
  <c r="L521" i="1"/>
  <c r="M520" i="1"/>
  <c r="L520" i="1"/>
  <c r="M519" i="1"/>
  <c r="L519" i="1"/>
  <c r="M518" i="1"/>
  <c r="L518" i="1"/>
  <c r="M517" i="1"/>
  <c r="L517" i="1"/>
  <c r="M516" i="1"/>
  <c r="L516" i="1"/>
  <c r="M515" i="1"/>
  <c r="L515" i="1"/>
  <c r="M514" i="1"/>
  <c r="L514" i="1"/>
  <c r="M513" i="1"/>
  <c r="L513" i="1"/>
  <c r="M512" i="1"/>
  <c r="L512" i="1"/>
  <c r="M511" i="1"/>
  <c r="L511" i="1"/>
  <c r="M510" i="1"/>
  <c r="L510" i="1"/>
  <c r="M509" i="1"/>
  <c r="L509" i="1"/>
  <c r="M508" i="1"/>
  <c r="L508" i="1"/>
  <c r="M507" i="1"/>
  <c r="L507" i="1"/>
  <c r="M506" i="1"/>
  <c r="L506" i="1"/>
  <c r="M505" i="1"/>
  <c r="L505" i="1"/>
  <c r="M504" i="1"/>
  <c r="L504" i="1"/>
  <c r="M503" i="1"/>
  <c r="L503" i="1"/>
  <c r="M502" i="1"/>
  <c r="L502" i="1"/>
  <c r="M501" i="1"/>
  <c r="L501" i="1"/>
  <c r="M499" i="1"/>
  <c r="L499" i="1"/>
  <c r="M498" i="1"/>
  <c r="L498" i="1"/>
  <c r="M497" i="1"/>
  <c r="L497" i="1"/>
  <c r="M496" i="1"/>
  <c r="L496" i="1"/>
  <c r="M495" i="1"/>
  <c r="L495" i="1"/>
  <c r="M494" i="1"/>
  <c r="L494" i="1"/>
  <c r="M493" i="1"/>
  <c r="L493" i="1"/>
  <c r="M492" i="1"/>
  <c r="L492" i="1"/>
  <c r="M491" i="1"/>
  <c r="L491" i="1"/>
  <c r="M490" i="1"/>
  <c r="L490" i="1"/>
  <c r="M489" i="1"/>
  <c r="L489" i="1"/>
  <c r="M488" i="1"/>
  <c r="L488" i="1"/>
  <c r="M487" i="1"/>
  <c r="L487" i="1"/>
  <c r="M486" i="1"/>
  <c r="L486" i="1"/>
  <c r="M485" i="1"/>
  <c r="L485" i="1"/>
  <c r="M484" i="1"/>
  <c r="L484" i="1"/>
  <c r="M483" i="1"/>
  <c r="L483" i="1"/>
  <c r="M482" i="1"/>
  <c r="L482" i="1"/>
  <c r="M481" i="1"/>
  <c r="L481" i="1"/>
  <c r="M480" i="1"/>
  <c r="L480" i="1"/>
  <c r="M479" i="1"/>
  <c r="L479" i="1"/>
  <c r="M478" i="1"/>
  <c r="L478" i="1"/>
  <c r="M477" i="1"/>
  <c r="L477" i="1"/>
  <c r="M476" i="1"/>
  <c r="L476" i="1"/>
  <c r="M475" i="1"/>
  <c r="L475" i="1"/>
  <c r="M474" i="1"/>
  <c r="L474" i="1"/>
  <c r="M473" i="1"/>
  <c r="L473" i="1"/>
  <c r="M472" i="1"/>
  <c r="L472" i="1"/>
  <c r="M471" i="1"/>
  <c r="L471" i="1"/>
  <c r="M470" i="1"/>
  <c r="L470" i="1"/>
  <c r="M469" i="1"/>
  <c r="L469" i="1"/>
  <c r="M468" i="1"/>
  <c r="L468" i="1"/>
  <c r="M467" i="1"/>
  <c r="L467" i="1"/>
  <c r="M466" i="1"/>
  <c r="L466" i="1"/>
  <c r="M465" i="1"/>
  <c r="L465" i="1"/>
  <c r="M464" i="1"/>
  <c r="L464" i="1"/>
  <c r="M463" i="1"/>
  <c r="L463" i="1"/>
  <c r="M462" i="1"/>
  <c r="L462" i="1"/>
  <c r="M461" i="1"/>
  <c r="L461" i="1"/>
  <c r="M460" i="1"/>
  <c r="L460" i="1"/>
  <c r="M459" i="1"/>
  <c r="L459" i="1"/>
  <c r="M458" i="1"/>
  <c r="L458" i="1"/>
  <c r="M457" i="1"/>
  <c r="L457" i="1"/>
  <c r="M456" i="1"/>
  <c r="L456" i="1"/>
  <c r="M455" i="1"/>
  <c r="L455" i="1"/>
  <c r="M454" i="1"/>
  <c r="L454" i="1"/>
  <c r="M453" i="1"/>
  <c r="L453" i="1"/>
  <c r="M452" i="1"/>
  <c r="L452" i="1"/>
  <c r="M451" i="1"/>
  <c r="L451" i="1"/>
  <c r="M450" i="1"/>
  <c r="L450" i="1"/>
  <c r="M449" i="1"/>
  <c r="L449" i="1"/>
  <c r="M448" i="1"/>
  <c r="L448" i="1"/>
  <c r="M447" i="1"/>
  <c r="L447" i="1"/>
  <c r="M446" i="1"/>
  <c r="L446" i="1"/>
  <c r="M445" i="1"/>
  <c r="L445" i="1"/>
  <c r="M444" i="1"/>
  <c r="L444" i="1"/>
  <c r="M443" i="1"/>
  <c r="L443" i="1"/>
  <c r="M442" i="1"/>
  <c r="L442" i="1"/>
  <c r="M441" i="1"/>
  <c r="L441" i="1"/>
  <c r="M440" i="1"/>
  <c r="L440" i="1"/>
  <c r="M439" i="1"/>
  <c r="L439" i="1"/>
  <c r="M438" i="1"/>
  <c r="L438" i="1"/>
  <c r="M437" i="1"/>
  <c r="L437" i="1"/>
  <c r="M436" i="1"/>
  <c r="L436" i="1"/>
  <c r="M435" i="1"/>
  <c r="L435" i="1"/>
  <c r="M434" i="1"/>
  <c r="L434" i="1"/>
  <c r="M433" i="1"/>
  <c r="L433" i="1"/>
  <c r="M432" i="1"/>
  <c r="L432" i="1"/>
  <c r="M431" i="1"/>
  <c r="L431" i="1"/>
  <c r="M430" i="1"/>
  <c r="L430" i="1"/>
  <c r="M429" i="1"/>
  <c r="L429" i="1"/>
  <c r="M428" i="1"/>
  <c r="L428" i="1"/>
  <c r="M427" i="1"/>
  <c r="L427" i="1"/>
  <c r="M426" i="1"/>
  <c r="L426" i="1"/>
  <c r="M425" i="1"/>
  <c r="L425" i="1"/>
  <c r="M424" i="1"/>
  <c r="L424" i="1"/>
  <c r="M423" i="1"/>
  <c r="L423" i="1"/>
  <c r="M422" i="1"/>
  <c r="L422" i="1"/>
  <c r="M421" i="1"/>
  <c r="L421" i="1"/>
  <c r="M420" i="1"/>
  <c r="L420" i="1"/>
  <c r="M419" i="1"/>
  <c r="L419" i="1"/>
  <c r="M418" i="1"/>
  <c r="L418" i="1"/>
  <c r="M417" i="1"/>
  <c r="L417" i="1"/>
  <c r="M416" i="1"/>
  <c r="L416" i="1"/>
  <c r="M415" i="1"/>
  <c r="L415" i="1"/>
  <c r="M414" i="1"/>
  <c r="L414" i="1"/>
  <c r="M413" i="1"/>
  <c r="L413" i="1"/>
  <c r="M412" i="1"/>
  <c r="L412" i="1"/>
  <c r="M411" i="1"/>
  <c r="L411" i="1"/>
  <c r="M410" i="1"/>
  <c r="L410" i="1"/>
  <c r="M409" i="1"/>
  <c r="L409" i="1"/>
  <c r="M408" i="1"/>
  <c r="L408" i="1"/>
  <c r="M407" i="1"/>
  <c r="L407" i="1"/>
  <c r="M406" i="1"/>
  <c r="L406" i="1"/>
  <c r="M405" i="1"/>
  <c r="L405" i="1"/>
  <c r="M404" i="1"/>
  <c r="L404" i="1"/>
  <c r="M403" i="1"/>
  <c r="L403" i="1"/>
  <c r="M402" i="1"/>
  <c r="L402" i="1"/>
  <c r="M401" i="1"/>
  <c r="L401" i="1"/>
  <c r="M400" i="1"/>
  <c r="L400" i="1"/>
  <c r="M399" i="1"/>
  <c r="L399" i="1"/>
  <c r="M398" i="1"/>
  <c r="L398" i="1"/>
  <c r="M397" i="1"/>
  <c r="L397" i="1"/>
  <c r="M396" i="1"/>
  <c r="L396" i="1"/>
  <c r="M395" i="1"/>
  <c r="L395" i="1"/>
  <c r="M394" i="1"/>
  <c r="L394" i="1"/>
  <c r="M393" i="1"/>
  <c r="L393" i="1"/>
  <c r="M392" i="1"/>
  <c r="L392" i="1"/>
  <c r="M391" i="1"/>
  <c r="L391" i="1"/>
  <c r="M390" i="1"/>
  <c r="L390" i="1"/>
  <c r="M389" i="1"/>
  <c r="L389" i="1"/>
  <c r="M388" i="1"/>
  <c r="L388" i="1"/>
  <c r="M387" i="1"/>
  <c r="L387" i="1"/>
  <c r="M386" i="1"/>
  <c r="L386" i="1"/>
  <c r="M385" i="1"/>
  <c r="L385" i="1"/>
  <c r="M384" i="1"/>
  <c r="L384" i="1"/>
  <c r="M383" i="1"/>
  <c r="L383" i="1"/>
  <c r="M382" i="1"/>
  <c r="L382" i="1"/>
  <c r="M381" i="1"/>
  <c r="L381" i="1"/>
  <c r="M380" i="1"/>
  <c r="L380" i="1"/>
  <c r="M379" i="1"/>
  <c r="L379" i="1"/>
  <c r="M378" i="1"/>
  <c r="L378" i="1"/>
  <c r="M377" i="1"/>
  <c r="L377" i="1"/>
  <c r="M376" i="1"/>
  <c r="L376" i="1"/>
  <c r="M375" i="1"/>
  <c r="L375" i="1"/>
  <c r="M374" i="1"/>
  <c r="L374" i="1"/>
  <c r="M373" i="1"/>
  <c r="L373" i="1"/>
  <c r="M372" i="1"/>
  <c r="L372" i="1"/>
  <c r="M371" i="1"/>
  <c r="L371" i="1"/>
  <c r="M370" i="1"/>
  <c r="L370" i="1"/>
  <c r="M369" i="1"/>
  <c r="L369" i="1"/>
  <c r="M368" i="1"/>
  <c r="L368" i="1"/>
  <c r="M367" i="1"/>
  <c r="L367" i="1"/>
  <c r="M366" i="1"/>
  <c r="L366" i="1"/>
  <c r="M365" i="1"/>
  <c r="L365" i="1"/>
  <c r="M364" i="1"/>
  <c r="L364" i="1"/>
  <c r="M363" i="1"/>
  <c r="L363" i="1"/>
  <c r="M362" i="1"/>
  <c r="L362" i="1"/>
  <c r="M361" i="1"/>
  <c r="L361" i="1"/>
  <c r="M360" i="1"/>
  <c r="L360" i="1"/>
  <c r="M359" i="1"/>
  <c r="L359" i="1"/>
  <c r="M358" i="1"/>
  <c r="L358" i="1"/>
  <c r="M357" i="1"/>
  <c r="L357" i="1"/>
  <c r="M356" i="1"/>
  <c r="L356" i="1"/>
  <c r="M355" i="1"/>
  <c r="L355" i="1"/>
  <c r="M354" i="1"/>
  <c r="L354" i="1"/>
  <c r="M353" i="1"/>
  <c r="L353" i="1"/>
  <c r="M352" i="1"/>
  <c r="L352" i="1"/>
  <c r="M351" i="1"/>
  <c r="L351" i="1"/>
  <c r="M350" i="1"/>
  <c r="L350" i="1"/>
  <c r="M349" i="1"/>
  <c r="L349" i="1"/>
  <c r="M348" i="1"/>
  <c r="L348" i="1"/>
  <c r="M347" i="1"/>
  <c r="L347" i="1"/>
  <c r="M346" i="1"/>
  <c r="L346" i="1"/>
  <c r="M345" i="1"/>
  <c r="L345" i="1"/>
  <c r="M344" i="1"/>
  <c r="L344" i="1"/>
  <c r="M343" i="1"/>
  <c r="L343" i="1"/>
  <c r="M342" i="1"/>
  <c r="L342" i="1"/>
  <c r="M341" i="1"/>
  <c r="L341" i="1"/>
  <c r="M340" i="1"/>
  <c r="L340" i="1"/>
  <c r="M339" i="1"/>
  <c r="L339" i="1"/>
  <c r="M338" i="1"/>
  <c r="L338" i="1"/>
  <c r="M337" i="1"/>
  <c r="L337" i="1"/>
  <c r="M336" i="1"/>
  <c r="L336" i="1"/>
  <c r="M335" i="1"/>
  <c r="L335" i="1"/>
  <c r="M334" i="1"/>
  <c r="L334" i="1"/>
  <c r="M333" i="1"/>
  <c r="L333" i="1"/>
  <c r="M332" i="1"/>
  <c r="L332" i="1"/>
  <c r="M331" i="1"/>
  <c r="L331" i="1"/>
  <c r="M330" i="1"/>
  <c r="L330" i="1"/>
  <c r="M329" i="1"/>
  <c r="L329" i="1"/>
  <c r="M328" i="1"/>
  <c r="L328" i="1"/>
  <c r="M327" i="1"/>
  <c r="L327" i="1"/>
  <c r="M326" i="1"/>
  <c r="L326" i="1"/>
  <c r="M325" i="1"/>
  <c r="L325" i="1"/>
  <c r="M324" i="1"/>
  <c r="L324" i="1"/>
  <c r="M323" i="1"/>
  <c r="L323" i="1"/>
  <c r="M322" i="1"/>
  <c r="L322" i="1"/>
  <c r="M321" i="1"/>
  <c r="L321" i="1"/>
  <c r="M320" i="1"/>
  <c r="L320" i="1"/>
  <c r="M319" i="1"/>
  <c r="L319" i="1"/>
  <c r="M318" i="1"/>
  <c r="L318" i="1"/>
  <c r="M317" i="1"/>
  <c r="L317" i="1"/>
  <c r="M316" i="1"/>
  <c r="L316" i="1"/>
  <c r="M315" i="1"/>
  <c r="L315" i="1"/>
  <c r="M314" i="1"/>
  <c r="L314" i="1"/>
  <c r="M313" i="1"/>
  <c r="L313" i="1"/>
  <c r="M312" i="1"/>
  <c r="L312" i="1"/>
  <c r="M311" i="1"/>
  <c r="L311" i="1"/>
  <c r="M310" i="1"/>
  <c r="L310" i="1"/>
  <c r="M309" i="1"/>
  <c r="L309" i="1"/>
  <c r="M308" i="1"/>
  <c r="L308" i="1"/>
  <c r="M307" i="1"/>
  <c r="L307" i="1"/>
  <c r="M306" i="1"/>
  <c r="L306" i="1"/>
  <c r="M305" i="1"/>
  <c r="L305" i="1"/>
  <c r="M304" i="1"/>
  <c r="L304" i="1"/>
  <c r="M303" i="1"/>
  <c r="L303" i="1"/>
  <c r="M302" i="1"/>
  <c r="L302" i="1"/>
  <c r="M301" i="1"/>
  <c r="L301" i="1"/>
  <c r="M300" i="1"/>
  <c r="L300" i="1"/>
  <c r="M299" i="1"/>
  <c r="L299" i="1"/>
  <c r="M298" i="1"/>
  <c r="L298" i="1"/>
  <c r="M297" i="1"/>
  <c r="L297" i="1"/>
  <c r="M296" i="1"/>
  <c r="L296" i="1"/>
  <c r="M295" i="1"/>
  <c r="L295" i="1"/>
  <c r="M294" i="1"/>
  <c r="L294" i="1"/>
  <c r="M293" i="1"/>
  <c r="L293" i="1"/>
  <c r="M292" i="1"/>
  <c r="L292" i="1"/>
  <c r="M291" i="1"/>
  <c r="L291" i="1"/>
  <c r="M290" i="1"/>
  <c r="L290" i="1"/>
  <c r="M289" i="1"/>
  <c r="L289" i="1"/>
  <c r="M288" i="1"/>
  <c r="L288" i="1"/>
  <c r="M287" i="1"/>
  <c r="L287" i="1"/>
  <c r="M286" i="1"/>
  <c r="L286" i="1"/>
  <c r="M285" i="1"/>
  <c r="L285" i="1"/>
  <c r="M284" i="1"/>
  <c r="L284" i="1"/>
  <c r="M283" i="1"/>
  <c r="L283" i="1"/>
  <c r="M282" i="1"/>
  <c r="L282" i="1"/>
  <c r="M281" i="1"/>
  <c r="L281" i="1"/>
  <c r="M280" i="1"/>
  <c r="L280" i="1"/>
  <c r="M279" i="1"/>
  <c r="L279" i="1"/>
  <c r="M278" i="1"/>
  <c r="L278" i="1"/>
  <c r="M277" i="1"/>
  <c r="L277" i="1"/>
  <c r="M276" i="1"/>
  <c r="L276" i="1"/>
  <c r="M275" i="1"/>
  <c r="L275" i="1"/>
  <c r="M274" i="1"/>
  <c r="L274" i="1"/>
  <c r="M273" i="1"/>
  <c r="L273" i="1"/>
  <c r="M272" i="1"/>
  <c r="L272" i="1"/>
  <c r="M271" i="1"/>
  <c r="L271" i="1"/>
  <c r="M270" i="1"/>
  <c r="L270" i="1"/>
  <c r="M269" i="1"/>
  <c r="L269" i="1"/>
  <c r="M268" i="1"/>
  <c r="L268" i="1"/>
  <c r="M267" i="1"/>
  <c r="L267" i="1"/>
  <c r="M266" i="1"/>
  <c r="L266" i="1"/>
  <c r="M265" i="1"/>
  <c r="L265" i="1"/>
  <c r="M264" i="1"/>
  <c r="L264" i="1"/>
  <c r="M263" i="1"/>
  <c r="L263" i="1"/>
  <c r="M262" i="1"/>
  <c r="L262" i="1"/>
  <c r="M261" i="1"/>
  <c r="L261" i="1"/>
  <c r="M260" i="1"/>
  <c r="L260" i="1"/>
  <c r="M259" i="1"/>
  <c r="L259" i="1"/>
  <c r="M258" i="1"/>
  <c r="L258" i="1"/>
  <c r="M257" i="1"/>
  <c r="L257" i="1"/>
  <c r="M256" i="1"/>
  <c r="L256" i="1"/>
  <c r="M255" i="1"/>
  <c r="L255" i="1"/>
  <c r="M254" i="1"/>
  <c r="L254" i="1"/>
  <c r="M253" i="1"/>
  <c r="L253" i="1"/>
  <c r="M252" i="1"/>
  <c r="L252" i="1"/>
  <c r="M251" i="1"/>
  <c r="L251" i="1"/>
  <c r="M250" i="1"/>
  <c r="L250" i="1"/>
  <c r="M249" i="1"/>
  <c r="L249" i="1"/>
  <c r="M248" i="1"/>
  <c r="L248" i="1"/>
  <c r="M247" i="1"/>
  <c r="L247" i="1"/>
  <c r="M246" i="1"/>
  <c r="L246" i="1"/>
  <c r="M245" i="1"/>
  <c r="L245" i="1"/>
  <c r="M244" i="1"/>
  <c r="L244" i="1"/>
  <c r="M243" i="1"/>
  <c r="L243" i="1"/>
  <c r="M242" i="1"/>
  <c r="L242" i="1"/>
  <c r="M241" i="1"/>
  <c r="L241" i="1"/>
  <c r="M240" i="1"/>
  <c r="L240" i="1"/>
  <c r="M239" i="1"/>
  <c r="L239" i="1"/>
  <c r="M238" i="1"/>
  <c r="L238" i="1"/>
  <c r="M237" i="1"/>
  <c r="L237" i="1"/>
  <c r="M236" i="1"/>
  <c r="L236" i="1"/>
  <c r="M235" i="1"/>
  <c r="L235" i="1"/>
  <c r="M234" i="1"/>
  <c r="L234" i="1"/>
  <c r="M233" i="1"/>
  <c r="L233" i="1"/>
  <c r="M232" i="1"/>
  <c r="L232" i="1"/>
  <c r="M231" i="1"/>
  <c r="L231" i="1"/>
  <c r="M230" i="1"/>
  <c r="L230" i="1"/>
  <c r="M229" i="1"/>
  <c r="L229" i="1"/>
  <c r="M228" i="1"/>
  <c r="L228" i="1"/>
  <c r="M227" i="1"/>
  <c r="L227" i="1"/>
  <c r="M226" i="1"/>
  <c r="L226" i="1"/>
  <c r="M225" i="1"/>
  <c r="L225" i="1"/>
  <c r="M224" i="1"/>
  <c r="L224" i="1"/>
  <c r="M223" i="1"/>
  <c r="L223" i="1"/>
  <c r="M222" i="1"/>
  <c r="L222" i="1"/>
  <c r="M221" i="1"/>
  <c r="L221" i="1"/>
  <c r="M220" i="1"/>
  <c r="L220" i="1"/>
  <c r="M219" i="1"/>
  <c r="L219" i="1"/>
  <c r="M218" i="1"/>
  <c r="L218" i="1"/>
  <c r="M217" i="1"/>
  <c r="L217" i="1"/>
  <c r="M216" i="1"/>
  <c r="L216" i="1"/>
  <c r="M215" i="1"/>
  <c r="L215" i="1"/>
  <c r="M214" i="1"/>
  <c r="L214" i="1"/>
  <c r="M213" i="1"/>
  <c r="L213" i="1"/>
  <c r="M212" i="1"/>
  <c r="L212" i="1"/>
  <c r="M211" i="1"/>
  <c r="L211" i="1"/>
  <c r="M210" i="1"/>
  <c r="L210" i="1"/>
  <c r="M209" i="1"/>
  <c r="L209" i="1"/>
  <c r="M208" i="1"/>
  <c r="L208" i="1"/>
  <c r="M207" i="1"/>
  <c r="L207" i="1"/>
  <c r="M206" i="1"/>
  <c r="L206" i="1"/>
  <c r="M205" i="1"/>
  <c r="L205" i="1"/>
  <c r="M204" i="1"/>
  <c r="L204" i="1"/>
  <c r="M203" i="1"/>
  <c r="L203" i="1"/>
  <c r="M202" i="1"/>
  <c r="L202" i="1"/>
  <c r="M201" i="1"/>
  <c r="L201" i="1"/>
  <c r="M200" i="1"/>
  <c r="L200" i="1"/>
  <c r="M199" i="1"/>
  <c r="L199" i="1"/>
  <c r="M198" i="1"/>
  <c r="L198" i="1"/>
  <c r="M197" i="1"/>
  <c r="L197" i="1"/>
  <c r="M196" i="1"/>
  <c r="L196" i="1"/>
  <c r="M195" i="1"/>
  <c r="L195" i="1"/>
  <c r="M194" i="1"/>
  <c r="L194" i="1"/>
  <c r="M193" i="1"/>
  <c r="L193" i="1"/>
  <c r="M192" i="1"/>
  <c r="L192" i="1"/>
  <c r="M191" i="1"/>
  <c r="L191" i="1"/>
  <c r="M190" i="1"/>
  <c r="L190" i="1"/>
  <c r="M189" i="1"/>
  <c r="L189" i="1"/>
  <c r="M188" i="1"/>
  <c r="L188" i="1"/>
  <c r="M187" i="1"/>
  <c r="L187" i="1"/>
  <c r="M186" i="1"/>
  <c r="L186" i="1"/>
  <c r="M185" i="1"/>
  <c r="L185" i="1"/>
  <c r="M184" i="1"/>
  <c r="L184" i="1"/>
  <c r="M183" i="1"/>
  <c r="L183" i="1"/>
  <c r="M182" i="1"/>
  <c r="L182" i="1"/>
  <c r="M181" i="1"/>
  <c r="L181" i="1"/>
  <c r="M180" i="1"/>
  <c r="L180" i="1"/>
  <c r="M179" i="1"/>
  <c r="L179" i="1"/>
  <c r="M178" i="1"/>
  <c r="L178" i="1"/>
  <c r="M177" i="1"/>
  <c r="L177" i="1"/>
  <c r="M176" i="1"/>
  <c r="L176" i="1"/>
  <c r="M175" i="1"/>
  <c r="L175" i="1"/>
  <c r="M174" i="1"/>
  <c r="L174" i="1"/>
  <c r="M173" i="1"/>
  <c r="L173" i="1"/>
  <c r="M172" i="1"/>
  <c r="L172" i="1"/>
  <c r="M171" i="1"/>
  <c r="L171" i="1"/>
  <c r="M170" i="1"/>
  <c r="L170" i="1"/>
  <c r="M169" i="1"/>
  <c r="L169" i="1"/>
  <c r="M168" i="1"/>
  <c r="L168" i="1"/>
  <c r="M167" i="1"/>
  <c r="L167" i="1"/>
  <c r="M166" i="1"/>
  <c r="L166" i="1"/>
  <c r="M165" i="1"/>
  <c r="L165" i="1"/>
  <c r="M164" i="1"/>
  <c r="L164" i="1"/>
  <c r="M163" i="1"/>
  <c r="L163" i="1"/>
  <c r="M162" i="1"/>
  <c r="L162" i="1"/>
  <c r="M161" i="1"/>
  <c r="L161" i="1"/>
  <c r="M160" i="1"/>
  <c r="L160" i="1"/>
  <c r="M159" i="1"/>
  <c r="L159" i="1"/>
  <c r="M158" i="1"/>
  <c r="L158" i="1"/>
  <c r="M157" i="1"/>
  <c r="L157" i="1"/>
  <c r="M156" i="1"/>
  <c r="L156" i="1"/>
  <c r="M155" i="1"/>
  <c r="L155" i="1"/>
  <c r="M154" i="1"/>
  <c r="L154" i="1"/>
  <c r="M153" i="1"/>
  <c r="L153" i="1"/>
  <c r="M152" i="1"/>
  <c r="L152" i="1"/>
  <c r="M151" i="1"/>
  <c r="L151" i="1"/>
  <c r="M150" i="1"/>
  <c r="L150" i="1"/>
  <c r="M149" i="1"/>
  <c r="L149" i="1"/>
  <c r="M148" i="1"/>
  <c r="L148" i="1"/>
  <c r="M147" i="1"/>
  <c r="L147" i="1"/>
  <c r="M146" i="1"/>
  <c r="L146" i="1"/>
  <c r="M145" i="1"/>
  <c r="L145" i="1"/>
  <c r="M144" i="1"/>
  <c r="L144" i="1"/>
  <c r="M143" i="1"/>
  <c r="L143" i="1"/>
  <c r="M142" i="1"/>
  <c r="L142" i="1"/>
  <c r="M141" i="1"/>
  <c r="L141" i="1"/>
  <c r="M140" i="1"/>
  <c r="L140" i="1"/>
  <c r="M139" i="1"/>
  <c r="L139" i="1"/>
  <c r="M138" i="1"/>
  <c r="L138" i="1"/>
  <c r="M137" i="1"/>
  <c r="L137" i="1"/>
  <c r="M136" i="1"/>
  <c r="L136" i="1"/>
  <c r="M135" i="1"/>
  <c r="L135" i="1"/>
  <c r="M134" i="1"/>
  <c r="L134" i="1"/>
  <c r="M133" i="1"/>
  <c r="L133" i="1"/>
  <c r="M132" i="1"/>
  <c r="L132" i="1"/>
  <c r="M131" i="1"/>
  <c r="L131" i="1"/>
  <c r="M130" i="1"/>
  <c r="L130" i="1"/>
  <c r="M129" i="1"/>
  <c r="L129" i="1"/>
  <c r="M128" i="1"/>
  <c r="L128" i="1"/>
  <c r="M127" i="1"/>
  <c r="L127" i="1"/>
  <c r="M126" i="1"/>
  <c r="L126" i="1"/>
  <c r="M125" i="1"/>
  <c r="L125" i="1"/>
  <c r="M124" i="1"/>
  <c r="L124" i="1"/>
  <c r="M123" i="1"/>
  <c r="L123" i="1"/>
  <c r="M122" i="1"/>
  <c r="L122" i="1"/>
  <c r="M121" i="1"/>
  <c r="L121" i="1"/>
  <c r="M120" i="1"/>
  <c r="L120" i="1"/>
  <c r="M119" i="1"/>
  <c r="L119" i="1"/>
  <c r="M118" i="1"/>
  <c r="L118" i="1"/>
  <c r="M117" i="1"/>
  <c r="L117" i="1"/>
  <c r="M116" i="1"/>
  <c r="L116" i="1"/>
  <c r="M115" i="1"/>
  <c r="L115" i="1"/>
  <c r="M114" i="1"/>
  <c r="L114" i="1"/>
  <c r="M113" i="1"/>
  <c r="L113" i="1"/>
  <c r="M112" i="1"/>
  <c r="L112" i="1"/>
  <c r="M111" i="1"/>
  <c r="L111" i="1"/>
  <c r="M110" i="1"/>
  <c r="L110" i="1"/>
  <c r="M109" i="1"/>
  <c r="L109" i="1"/>
  <c r="M108" i="1"/>
  <c r="L108" i="1"/>
  <c r="M107" i="1"/>
  <c r="L107" i="1"/>
  <c r="M106" i="1"/>
  <c r="L106" i="1"/>
  <c r="M105" i="1"/>
  <c r="L105" i="1"/>
  <c r="M104" i="1"/>
  <c r="L104" i="1"/>
  <c r="M103" i="1"/>
  <c r="L103" i="1"/>
  <c r="M102" i="1"/>
  <c r="L102" i="1"/>
  <c r="M101" i="1"/>
  <c r="L101" i="1"/>
  <c r="M100" i="1"/>
  <c r="L100" i="1"/>
  <c r="M99" i="1"/>
  <c r="L99" i="1"/>
  <c r="M98" i="1"/>
  <c r="L98" i="1"/>
  <c r="M97" i="1"/>
  <c r="L97" i="1"/>
  <c r="M96" i="1"/>
  <c r="L96" i="1"/>
  <c r="M95" i="1"/>
  <c r="L95" i="1"/>
  <c r="M94" i="1"/>
  <c r="L94" i="1"/>
  <c r="M93" i="1"/>
  <c r="L93" i="1"/>
  <c r="M92" i="1"/>
  <c r="L92" i="1"/>
  <c r="M91" i="1"/>
  <c r="L91" i="1"/>
  <c r="M90" i="1"/>
  <c r="L90" i="1"/>
  <c r="M89" i="1"/>
  <c r="L89" i="1"/>
  <c r="M88" i="1"/>
  <c r="L88" i="1"/>
  <c r="M87" i="1"/>
  <c r="L87" i="1"/>
  <c r="M86" i="1"/>
  <c r="L86" i="1"/>
  <c r="M85" i="1"/>
  <c r="L85" i="1"/>
  <c r="M84" i="1"/>
  <c r="L84" i="1"/>
  <c r="M83" i="1"/>
  <c r="L83" i="1"/>
  <c r="M82" i="1"/>
  <c r="L82" i="1"/>
  <c r="M81" i="1"/>
  <c r="L81" i="1"/>
  <c r="M80" i="1"/>
  <c r="L80" i="1"/>
  <c r="M79" i="1"/>
  <c r="L79" i="1"/>
  <c r="M78" i="1"/>
  <c r="L78" i="1"/>
  <c r="M77" i="1"/>
  <c r="L77" i="1"/>
  <c r="M76" i="1"/>
  <c r="L76" i="1"/>
  <c r="M75" i="1"/>
  <c r="L75" i="1"/>
  <c r="M74" i="1"/>
  <c r="L74" i="1"/>
  <c r="M73" i="1"/>
  <c r="L73" i="1"/>
  <c r="M72" i="1"/>
  <c r="L72" i="1"/>
  <c r="M71" i="1"/>
  <c r="L71" i="1"/>
  <c r="M70" i="1"/>
  <c r="L70" i="1"/>
  <c r="M69" i="1"/>
  <c r="L69" i="1"/>
  <c r="M68" i="1"/>
  <c r="L68" i="1"/>
  <c r="M67" i="1"/>
  <c r="L67" i="1"/>
  <c r="M66" i="1"/>
  <c r="L66" i="1"/>
  <c r="M65" i="1"/>
  <c r="L65" i="1"/>
  <c r="M64" i="1"/>
  <c r="L64" i="1"/>
  <c r="M63" i="1"/>
  <c r="L63" i="1"/>
  <c r="M62" i="1"/>
  <c r="L62" i="1"/>
  <c r="M61" i="1"/>
  <c r="L61" i="1"/>
  <c r="M60" i="1"/>
  <c r="L60" i="1"/>
  <c r="M59" i="1"/>
  <c r="L59" i="1"/>
  <c r="M58" i="1"/>
  <c r="L58" i="1"/>
  <c r="M57" i="1"/>
  <c r="L57" i="1"/>
  <c r="M56" i="1"/>
  <c r="L56" i="1"/>
  <c r="M55" i="1"/>
  <c r="L55" i="1"/>
  <c r="M54" i="1"/>
  <c r="L54" i="1"/>
  <c r="M53" i="1"/>
  <c r="L53" i="1"/>
  <c r="M52" i="1"/>
  <c r="L52" i="1"/>
  <c r="M51" i="1"/>
  <c r="L51" i="1"/>
  <c r="M50" i="1"/>
  <c r="L50" i="1"/>
  <c r="M49" i="1"/>
  <c r="L49" i="1"/>
  <c r="M48" i="1"/>
  <c r="L48" i="1"/>
  <c r="M47" i="1"/>
  <c r="L47" i="1"/>
  <c r="M46" i="1"/>
  <c r="L46" i="1"/>
  <c r="M45" i="1"/>
  <c r="L45" i="1"/>
  <c r="M44" i="1"/>
  <c r="L44" i="1"/>
  <c r="M43" i="1"/>
  <c r="L43" i="1"/>
  <c r="M42" i="1"/>
  <c r="L42" i="1"/>
  <c r="M41" i="1"/>
  <c r="L41" i="1"/>
  <c r="M40" i="1"/>
  <c r="L40" i="1"/>
  <c r="M39" i="1"/>
  <c r="L39" i="1"/>
  <c r="M38" i="1"/>
  <c r="L38" i="1"/>
  <c r="M37" i="1"/>
  <c r="L37" i="1"/>
  <c r="M36" i="1"/>
  <c r="L36" i="1"/>
  <c r="M35" i="1"/>
  <c r="L35" i="1"/>
  <c r="M34" i="1"/>
  <c r="L34" i="1"/>
  <c r="M33" i="1"/>
  <c r="L33" i="1"/>
  <c r="M32" i="1"/>
  <c r="L32" i="1"/>
  <c r="M31" i="1"/>
  <c r="L31" i="1"/>
  <c r="M30" i="1"/>
  <c r="L30" i="1"/>
  <c r="M29" i="1"/>
  <c r="L29" i="1"/>
  <c r="M28" i="1"/>
  <c r="L28" i="1"/>
  <c r="M27" i="1"/>
  <c r="L27" i="1"/>
  <c r="M26" i="1"/>
  <c r="L26" i="1"/>
  <c r="M25" i="1"/>
  <c r="L25" i="1"/>
  <c r="M24" i="1"/>
  <c r="L24" i="1"/>
  <c r="M23" i="1"/>
  <c r="L23" i="1"/>
  <c r="M22" i="1"/>
  <c r="L22" i="1"/>
  <c r="M21" i="1"/>
  <c r="L21" i="1"/>
  <c r="M20" i="1"/>
  <c r="L20" i="1"/>
  <c r="M19" i="1"/>
  <c r="L19" i="1"/>
  <c r="M18" i="1"/>
  <c r="L18" i="1"/>
  <c r="M17" i="1"/>
  <c r="L17" i="1"/>
  <c r="M16" i="1"/>
  <c r="L16" i="1"/>
  <c r="M15" i="1"/>
  <c r="L15" i="1"/>
  <c r="M14" i="1"/>
  <c r="L14" i="1"/>
  <c r="M13" i="1"/>
  <c r="L13" i="1"/>
  <c r="M12" i="1"/>
  <c r="L12" i="1"/>
  <c r="M11" i="1"/>
  <c r="L11" i="1"/>
  <c r="M10" i="1"/>
  <c r="L10" i="1"/>
  <c r="M9" i="1"/>
  <c r="L9" i="1"/>
  <c r="M8" i="1"/>
  <c r="L8" i="1"/>
  <c r="M7" i="1"/>
  <c r="L7" i="1"/>
  <c r="M6" i="1"/>
  <c r="L6" i="1"/>
  <c r="M5" i="1"/>
  <c r="L5" i="1"/>
  <c r="M4" i="1"/>
  <c r="L4" i="1"/>
  <c r="M3" i="1"/>
  <c r="L3" i="1"/>
  <c r="M2" i="1"/>
  <c r="L2" i="1"/>
</calcChain>
</file>

<file path=xl/sharedStrings.xml><?xml version="1.0" encoding="utf-8"?>
<sst xmlns="http://schemas.openxmlformats.org/spreadsheetml/2006/main" count="12210" uniqueCount="5268">
  <si>
    <t>Uploaded Date</t>
  </si>
  <si>
    <t>Channel</t>
  </si>
  <si>
    <t>Video URL</t>
  </si>
  <si>
    <t>Video Title</t>
  </si>
  <si>
    <t>Description</t>
  </si>
  <si>
    <t>Base URL</t>
  </si>
  <si>
    <t>Divider1</t>
  </si>
  <si>
    <t>Divider2</t>
  </si>
  <si>
    <t>Folder separator</t>
  </si>
  <si>
    <t>Youtube id</t>
  </si>
  <si>
    <t>End URL</t>
  </si>
  <si>
    <t>Transcript Link</t>
  </si>
  <si>
    <t>2023 06 22</t>
  </si>
  <si>
    <t>FADE TO BLACK Radio</t>
  </si>
  <si>
    <t>https://youtu.be/S0OdQ859cyM</t>
  </si>
  <si>
    <t>Ep. 1831 Dennis Stone  America's Stonehenge</t>
  </si>
  <si>
    <t>Tonight, Thursday on FADE to BLACK: Dennis Stone of America's Stonehenge is with us to talk about the study, research,theories, astronomical alignments, archeological work at the site over the last 85 years._x000D_
_x000D_
President of America’s Stonehenge. He graduated from Daniel Webster College in 1977 with a degree in aviation management. He was a full time airline pilot before his retirement in 2016. America’s Stonehenge was opened to the public in 1958 by Dennis’ father, Robert Stone. Dennis has been involved in America’s Stonehenge for most of his life, and has always had a fascination with archeology and archeoastronomy. Since retiring, Dennis has found several serpentine walls and spirit windows throughout the site, among other new discoveries. He has taken numerous courses, and traveled to various ancient sites throughout the U.S., and internationally. _x000D_
_x000D_
Website: http://stonehengeusa.com/_x000D_
_x000D_
Air date: June 22,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</si>
  <si>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 xml:space="preserve"> - </t>
  </si>
  <si>
    <t>_</t>
  </si>
  <si>
    <t>/</t>
  </si>
  <si>
    <t>S0OdQ859cyM</t>
  </si>
  <si>
    <t xml:space="preserve"> - transcript (automated).pdf</t>
  </si>
  <si>
    <t>https://youtu.be/cEmqXOklHQw</t>
  </si>
  <si>
    <t>F2B BREAKING NEWS  Thursday, June 22nd, 2023</t>
  </si>
  <si>
    <t>F2B BREAKING NEWS: _x000D_
All the news you need for Thursday, June 22,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</si>
  <si>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cEmqXOklHQw</t>
  </si>
  <si>
    <t>2023 06 21</t>
  </si>
  <si>
    <t>https://youtu.be/cTwdHsQ-rG4</t>
  </si>
  <si>
    <t>Ep. 1830 Mark O’Connell  Strange Life of J. Allen Hyneck</t>
  </si>
  <si>
    <t>Tonight, Wednesday on FADE to BLACK: Mark O’Connell joins us to talk about the strange UFO career and work of Dr. J. Allen Hyneck. He will also discuss his experience writing some of the Star Trek Episodes._x000D_
_x000D_
Mark O'Connell has written several episodes of Star Trek: The Next Generation and Star Trek: Deep Space Nine -- one of which, the DS9 episode Who Mourns For Morn?, was named by Hugo-winning science fiction writer Charlie Jane Anders as #72 on the io9.com list of the Top 100 Star Trek episodes of all time. Mark has had feature film projects in development with Disney, DreamWorks Animation, Launchpad Productions, Barcelona Films and Al Ruddy Productions. He currently writes the UFO blog, High Strangeness at www.highstrangenessufo.com and made his reality show debut in 2015 on Mysteries at the Monument on The Travel Channel. Mark teaches screenwriting at DePaul University in_x000D_
Chicago._x000D_
_x000D_
Websites:_x000D_
https://markoconnell.substack.com/publish/home_x000D_
https://ococonnell.podbean.com/_x000D_
_x000D_
Air date: June 21,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</si>
  <si>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cTwdHsQ-rG4</t>
  </si>
  <si>
    <t>https://youtu.be/Ym4QaAwfitU</t>
  </si>
  <si>
    <t>Secret of Skinwalker Ranch S4 E9 Review w  Cristina Gomez</t>
  </si>
  <si>
    <t>Here is the latest review of Secret of Skinwalker Ranch... S4 E9... and it may be the best episode, yet!!!
Cristina Gomez on YouTube - @CristinaG 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</si>
  <si>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Ym4QaAwfitU</t>
  </si>
  <si>
    <t>https://youtu.be/-_4oDbCANmk</t>
  </si>
  <si>
    <t>F2B BREAKING NEWS  Wednesday, June 21st, 2023</t>
  </si>
  <si>
    <t>F2B BREAKING NEWS: _x000D_
All the news you need for Wednesday, June 21,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</si>
  <si>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-_4oDbCANmk</t>
  </si>
  <si>
    <t>2023 06 20</t>
  </si>
  <si>
    <t>https://youtu.be/dkuKlGRkrO8</t>
  </si>
  <si>
    <t>Ep. 1829 Brett Eichenberger  Bigfoot Revealed Documentary</t>
  </si>
  <si>
    <t>Tonight, Tuesday on FADE to BLACK: Brett Eichenberger, director and co-producer of the new documentary, “A Flash of Beauty: Bigfoot Revealed” will discuss the interviews from researchers and eyewitnesses with extraordinary stories and evidence. _x000D_
_x000D_
Brett Eichenberger is an award-winning filmmaker with over twenty-five years of experience working in the film and video production industry. His work includes the feature films Light of Mine and Pretty Broken, commercials, short films, music videos, and documentary shorts. Filmmaking has taken Brett around the world, but he feels most at home in the outdoors of the Pacific Northwest. As a native Oregonian, Brett’s been intrigued by Bigfoot since his childhood years, and this documentary has given him the opportunity to explore the topic in depth._x000D_
_x000D_
Website: www.bigfootdoc.com_x000D_
_x000D_
Air date: June 20,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</si>
  <si>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dkuKlGRkrO8</t>
  </si>
  <si>
    <t>https://youtu.be/AzvWFluXqw8</t>
  </si>
  <si>
    <t>F2B BREAKING NEWS  Tuesday, June 20th, 2023</t>
  </si>
  <si>
    <t>F2B BREAKING NEWS: _x000D_
All the news you need for Thursday, June 08,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</si>
  <si>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AzvWFluXqw8</t>
  </si>
  <si>
    <t>2023 06 19</t>
  </si>
  <si>
    <t>https://youtu.be/y7TZpEUHBzU</t>
  </si>
  <si>
    <t>Ep. 1829 Dave Beaty  29 Palms UAP and More UFO News</t>
  </si>
  <si>
    <t>Tonight, Monday on FADE to BLACK: Dave Beaty joins us to discuss the recent 29 Palms UAP, another giant Triangle, the Nimitz Encounter and other UFO News... Like David Grusch._x000D_
_x000D_
Emmy-Award winning television producer and cinematographer David C. Beaty is a former broadcast journalist, UAP researcher, and filmmaker. His career in non-fiction television and documentary spans 25+ years with production company Dreamtime Entertainment. Career highlights include national programs on Travel Channel, History Channel and PBS and, more recently the short UFO documentary film “The Nimitz Encounters” which has received 6 million YouTube views since May 2019.  His research includes numerous interviews with navy vets and analysis using FOIA._x000D_
_x000D_
Websites:_x000D_
www.Thenimitzencounters.com _x000D_
https://www.youtube.com/theNimitzencounters_x000D_
_x000D_
Air date: June 19,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</si>
  <si>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y7TZpEUHBzU</t>
  </si>
  <si>
    <t>https://youtu.be/T_dfj6_wWyQ</t>
  </si>
  <si>
    <t>F2B BREAKING NEWS  Monday, June 19th, 2023</t>
  </si>
  <si>
    <t>T_dfj6_wWyQ</t>
  </si>
  <si>
    <t>2023 06 15</t>
  </si>
  <si>
    <t>https://youtu.be/sBsKAJvOzgM</t>
  </si>
  <si>
    <t>Ep. 1828 Rob Sullivan  Symbolism in Hollywood</t>
  </si>
  <si>
    <t>Tonight, Thursday on FADE to BLACK: Rob Sullivan will explore the hidden symbolism and esoteric imagery that can be found in some of our favorite movies!_x000D_
_x000D_
Robert W. Sullivan IV is a historian, philosopher, antiquarian, jurist, lay theologian, writer, mystic, radio-TV personality, showman, best-selling author, CEO, and_x000D_
lawyer. _x000D_
_x000D_
Rob is the author of five books: The Royal Arch of Enoch, Cinema Symbolism 1, 2, and 3, and A Pact with the Devil, the latter a work of fiction. _x000D_
_x000D_
Mr. Sullivan is a Freemason of Amicable-St. John’s Lodge #25, and a 32nd degree of the Scottish Rite, Valley of Baltimore, Orient of Maryland._x000D_
_x000D_
Website: https://robertwsullivaniv.com/_x000D_
_x000D_
_x000D_
Air date: June 15,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</si>
  <si>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sBsKAJvOzgM</t>
  </si>
  <si>
    <t>https://youtu.be/tM59e--VtjM</t>
  </si>
  <si>
    <t>F2B BREAKING NEWS  Thursday, June 15th, 2023</t>
  </si>
  <si>
    <t>F2B BREAKING NEWS: _x000D_
All the news you need for Thursday, June 15,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</si>
  <si>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tM59e--VtjM</t>
  </si>
  <si>
    <t>2023 06 14</t>
  </si>
  <si>
    <t>https://youtu.be/jdeHSEq1Vmg</t>
  </si>
  <si>
    <t>Ep. 1827 Justin Bamforth  The Men in Black</t>
  </si>
  <si>
    <t>Tonight, Wednesday on FADE to BLACK: Justin Bamforth is here to discuss the Men in Black and Other High Strangeness Subjects and experiences that he's investigated—from the paranormal to ufology, encounters with the Men in Black, time slips, and doppelgängers._x000D_
_x000D_
Justin Bamforth has been exploring various avenues of high strangeness and its interconnectedness—from the paranormal to UFOs, the Men in Black, psychic phenomena, and everything in between for almost two decades. His bestselling book, “The Spectrum,” looks at the often-overlooked aspects of these events through various case studies and his own experiences. Justin frequently lectures on the subject, collaborates with other investigators, and consults with people worldwide to better understand whatever it is we’re dealing with. He is the host of the Terra Signals podcast and can also be found at Normal Paranormal—a website where he writes articles, offers different perspectives, and encourages people to share their own experiences with him._x000D_
_x000D_
Websites: _x000D_
https://justinbamforth.com/_x000D_
https://normalparanormal.org_x000D_
https://terrasignals.com_x000D_
_x000D_
_x000D_
Air date: June 14,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</si>
  <si>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jdeHSEq1Vmg</t>
  </si>
  <si>
    <t>https://youtu.be/iRz22goCDVY</t>
  </si>
  <si>
    <t>Secret of Skinwalker S4 E8 Review w  Cristina Gomez</t>
  </si>
  <si>
    <t>Here is our review of the latest episode of Secret of Skinwalker Ranch - S4 E8
Cristina Gomez on YouTube - @CristinaG 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</si>
  <si>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iRz22goCDVY</t>
  </si>
  <si>
    <t>https://youtu.be/eSO20dYZVjs</t>
  </si>
  <si>
    <t>F2B BREAKING NEWS  Wednesday, June 14th, 2023</t>
  </si>
  <si>
    <t>F2B BREAKING NEWS: _x000D_
All the news you need for Wednesday, June 14,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</si>
  <si>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eSO20dYZVjs</t>
  </si>
  <si>
    <t>2023 06 13</t>
  </si>
  <si>
    <t>https://youtu.be/ZSTe0i1BUH8</t>
  </si>
  <si>
    <t>Ep. 1826 John Brandenburg  Life and Death on Mars</t>
  </si>
  <si>
    <t>Tonight, Tuesday on FADE to BLACK: John Brandenburg is with us to talk about his research with Life on Mars... the past, present and future._x000D_
_x000D_
John E. Brandenburg is a theoretical plasma physicist who was born in Rochester Minnesota, and grew up in Medford Oregon. He obtained his BA in Physics, with a Mathematics minor, from Southern Oregon University in 1975 and obtained his MS in 1977 and PhD in Plasma Physics both from University of California at Davis in 1981. He presently is working as a consultant at Morningstar Applied Physics LLC and a part-time instructor of Astronomy, Physics and Mathematics at Madison College and other learning institutions in Madison Wisconsin. Before this, he worked at Orbital Technologies in Madison Wisconsin, as Senior Propulsion Scientist,  working on space plasma technologies, nuclear fusion, and advanced space propulsion. He is the principle inventor of the MET (Microwave Electro-Thermal) plasma thruster using water propellant for space propulsion.  He has previously worked on SDI, the Clementine Mission to the Moon, Rocket Plume-Regolith Interactions on the Moon and Mars, Vortex theory of Rocket engine design, combined Sakharov-Kaluza-Klein theory of Field Unification for purposes of space propulsion and Mars science._x000D_
_x000D_
Website: https://www.amazon.com/product-reviews/193914938X_x000D_
_x000D_
_x000D_
Air date: June 13,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</si>
  <si>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ZSTe0i1BUH8</t>
  </si>
  <si>
    <t>https://youtu.be/nu9PlORRKv0</t>
  </si>
  <si>
    <t>F2B BREAKING NEWS  Tuesday, June 13th, 2023</t>
  </si>
  <si>
    <t>F2B BREAKING NEWS: _x000D_
All the news you need for Tuesday, June 13,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</si>
  <si>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nu9PlORRKv0</t>
  </si>
  <si>
    <t>2023 06 12</t>
  </si>
  <si>
    <t>https://youtu.be/eAP5uvp086E</t>
  </si>
  <si>
    <t>Ep. 1825 Richard Dolan  David Grusch Whistleblower</t>
  </si>
  <si>
    <t>Tonight, Monday on FADE to BLACK: Richard Dolan joins us for a total deep dive into David Grusch, his recent interview over the weekend, and recovered ET Spacecraft._x000D_
_x000D_
Richard Dolan is one of the best known UFO researchers in the world. He is the author of several groundbreaking books in the field, opening up fresh ways of understanding this perplexing subject. _x000D_
_x000D_
These include his large two-volume history, UFOs and the National Security State, which has permanently altered our understanding of the history of UFOs and the government coverup. He is also co-author of “A.D. After Disclosure,” which opened up a new conversation on how UFO Disclosure could take place and what that might mean for the world. His book “UFOs for the 21st Century Mind” (recently revised and expanded) remains the best single volume to discuss the full range of the UFO subject in all its complexity. His book “The Alien Agendas” adds to his unique contributions, being one of the few attempts to analyze the beings behind the UFO phenomenon by examining the long history of our encounters with them. _x000D_
_x000D_
Richard has done countless television shows, conference appearances, podcasts, and interviews around the world. In addition to ongoing book projects, he actively contributes to his website, which is home to a large and active UFO community._x000D_
_x000D_
Website: https://richarddolanmembers.com/_x000D_
_x000D_
Air date: June 12,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</si>
  <si>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eAP5uvp086E</t>
  </si>
  <si>
    <t>https://youtu.be/xNU2xhas4Q8</t>
  </si>
  <si>
    <t>F2B BREAKING NEWS  Monday, June 12th, 2023</t>
  </si>
  <si>
    <t>F2B BREAKING NEWS: _x000D_
All the news you need for Monday, June 12,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</si>
  <si>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xNU2xhas4Q8</t>
  </si>
  <si>
    <t>2023 06 08</t>
  </si>
  <si>
    <t>https://youtu.be/6tdazF0zop4</t>
  </si>
  <si>
    <t>Ep. 1824 John Greenewald  David Grusch Whistleblower</t>
  </si>
  <si>
    <t>Tonight, Thursday on FADE to BLACK: John Greenewald of the Black Vault joins us to talk about the UAP Whistleblower: David Grusch._x000D_
_x000D_
John began researching the secret inner workings of the U.S. Government in 1996 at the age of fifteen. He targeted such groups as the CIA, FBI, Pentagon, Air Force, Army, Navy, NSA, DIA, and countless others. He utilized the Freedom of Information Act to gain access to thousands of records. He accumulated an astonishing number of documents on topics related to UFOs, the JFK Assassination, chemical, biological, and nuclear weapons, and top secret aircraft._x000D_
_x000D_
Greenewald named his online archive “The Black Vault.” His teenage project turned into the largest private online collection anywhere in the world, with million of pages of material. At the age of twenty-one, Greenewald published his first book, Beyond UFO Secrecy... and his two latest works are "Inside the Black Vault" and "Secrets of the Black Vault"... all available on Amazon._x000D_
_x000D_
Website: https://www.theblackvault.com_x000D_
_x000D_
Air date: June 08,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</si>
  <si>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6tdazF0zop4</t>
  </si>
  <si>
    <t>https://youtu.be/hAyhEOYvuXw</t>
  </si>
  <si>
    <t>F2B BREAKING NEWS  Thursday, June 8th, 2023</t>
  </si>
  <si>
    <t>hAyhEOYvuXw</t>
  </si>
  <si>
    <t>2023 06 07</t>
  </si>
  <si>
    <t>https://youtu.be/otgSSVkUEsg</t>
  </si>
  <si>
    <t>Ep. 1823 Damien John Nott  UFO Film Director</t>
  </si>
  <si>
    <t>Tonight, Wednesday on FADE to BLACK: Damien John Nott discusses his documentaries, Australian Skies, Making Contact, Secret Space, Rise of the Tr-3b. and his new films, “Fractured Realities Part 2" and “Haunted Skies!” and "UFOs in the Outback"_x000D_
_x000D_
Damien Nott was born in Sydney, Australia and grew up in the western suburbs of Sydney where he currently resides. His story came to public attention in 2012, after contacting a UFO research organization in an attempt to find an answer to his repeated experiences with the UFO phenomena. He became and continues to be an avid researcher focusing on that subject. He has appeared in episodes of Ancient Aliens, the documentary "Beyond the Spectrum", and Produced and Directed "Australien Skies". Two new films, “Haunted Skies” part 2 and “Fractured Realities” will be out this Spring/Summer!_x000D_
_x000D_
Website: https://www.amazon.com/Australien-Skies-Damien-John-Nott/dp/B0197FOWW0 _x000D_
_x000D_
Air date: June 07,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</si>
  <si>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otgSSVkUEsg</t>
  </si>
  <si>
    <t>https://youtu.be/tYL-HjmJfNA</t>
  </si>
  <si>
    <t>Secret of Skinwalker S4 E7 Review w  Cristina Gomez</t>
  </si>
  <si>
    <t>Here is our review of the latest episode of Secret of Skinwalker Ranch... S4 E7
Cristina Gomez on YouTube - @CristinaG   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</si>
  <si>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tYL-HjmJfNA</t>
  </si>
  <si>
    <t>https://youtu.be/smFr9i5G6lU</t>
  </si>
  <si>
    <t>F2B BREAKING NEWS  Wednesday, June 7th, 2023</t>
  </si>
  <si>
    <t>F2B BREAKING NEWS: _x000D_
All the news you need for Wednesday, June 07,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</si>
  <si>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smFr9i5G6lU</t>
  </si>
  <si>
    <t>2023 06 06</t>
  </si>
  <si>
    <t>https://youtu.be/2Ja06PcWVME</t>
  </si>
  <si>
    <t>Ep. 1822 Pat Spain  Cryptozoology</t>
  </si>
  <si>
    <t>Tonight, Tuesday on FADE to BLACK: Pat Spain joins us to talk about a life of cryptozoology._x000D_
_x000D_
Pat Spain is a wildlife biologist, cryptozoologist, biotech expert, TV presenter, key-note speaker, author, and cancer survivor with a passion for adventure. Pat is always enthusiastically seeking his next great escapade, and the opportunity to add to his ever growing list of “things that have bitten or stung him”. As the great nephew of the "Prophet of the Unexplained" Charles Fort, Pat thinks of himself as carrying on a family tradition by questioning mainstream science, considering unusual explanations for bizarre phenomena, and generally, investigating those things most people write off as impossible._x000D_
_x000D_
The one constant in his life is a passion for adventure, education, and entertainment. Pat has served as Keynote Speaker at The Royal Geographical Society in London, NASA, and multiple international Universities. Pat’s latest adventure TV series, Legend Hunter (7X60min episodes) aired on Travel Channel in 2019 with 5-10 million viewers per week. He lives in North Andover, Massachusetts. _x000D_
_x000D_
_x000D_
Air date: June 06,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</si>
  <si>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2Ja06PcWVME</t>
  </si>
  <si>
    <t>https://youtu.be/xbvZP8oaSpw</t>
  </si>
  <si>
    <t>F2B BREAKING NEWS  Tuesday, June 6th, 2023</t>
  </si>
  <si>
    <t>F2B BREAKING NEWS: _x000D_
All the news you need for Tuesday, June 06,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</si>
  <si>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xbvZP8oaSpw</t>
  </si>
  <si>
    <t>2023 06 05</t>
  </si>
  <si>
    <t>https://youtu.be/eg03kTLrt0A</t>
  </si>
  <si>
    <t>Ep. 1821 David Brody  Knights Templar in America</t>
  </si>
  <si>
    <t>onight, Monday on FADE to BLACK: David Brody will discuss the Knights Templar in North America, Romerica, and Atlantis. Also including his new book; "One Nation Under John: Templars and John the Baptist"._x000D_
_x000D_
David S. Brody is a 7-time Amazon #1 Bestselling fiction author. His children call him a "rock nerd" because of the time he spends studying ancient stone structures which he believes evidence exploration of America prior to Columbus. He serves as a Director of NEARA (New England Antiquities Research Association) and has appeared as a guest expert on documentaries airing on History Channel, Travel Channel, PBS and Discovery Channel. A graduate of Tufts University and Georgetown Law School, he resides in Newburyport, MA with his wife, sculptor Kimberly Scott._x000D_
_x000D_
Website: http://davidbrodybooks.com/wordpress/_x000D_
_x000D_
Air date: June 05,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</si>
  <si>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eg03kTLrt0A</t>
  </si>
  <si>
    <t>https://youtu.be/4iC2K3mLZ_0</t>
  </si>
  <si>
    <t>F2B BREAKING NEWS  US Mil has Flying Saucers!!! Monday, June 5th, 2023</t>
  </si>
  <si>
    <t>F2B BREAKING NEWS: _x000D_
All the news you need for Monday, June 05,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</si>
  <si>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4iC2K3mLZ_0</t>
  </si>
  <si>
    <t>2023 06 01</t>
  </si>
  <si>
    <t>https://youtu.be/-1lEs7_LnSo</t>
  </si>
  <si>
    <t>Ep. 1820 Max Hawthorne  Mega Sharks Megalodon</t>
  </si>
  <si>
    <t>Tonight, Thursday on FADE to BLACK: Max Hawthorne joins us to discuss mega sharks and Megalodon. Is there evidence of the giant shark still existing? If not, what is taking giant bites out of whales and whale sharks?_x000D_
_x000D_
Max Hawthorne is an American author and screenwriter. Referred to as the “Prince of Paleo-fiction”, he is best known for his Kronos Rising series of sci-fi suspense thrillers, which have garnered both Book of the Year and People’s Choice awards. He is the Amazon #1 bestselling author of the cryptid research book, Monsters &amp; Marine Mysteries, as well as Memoirs of a Gym Rat, an outrageous exposé of the health club industry, and the children’s book I Want a Tyrannosaurus for Christmas. His song, A Tyrannosaurus For Christmas, peaked at #2 on the 2021 World Indie Charts. He has been interviewed by both The Washington Post and Fangoria magazine, and has appeared on QVC, Spaced Out Radio, Coast-to-Coast AM, and in A Tribe Called Quest’s rap video, I Left My Wallet in El Segundo. _x000D_
_x000D_
Max was born in Brooklyn and attended school in Philadelphia, where he graduated from the University of the Arts. In addition to being a bestselling novelist, he is a singer/songwriter, avocational paleontologist, cryptid researcher, IGFA world-record-holding angler, and a Voting Member of the Author’s Guild. _x000D_
_x000D_
Website: www.maxhawthorne.com _x000D_
_x000D_
Air date: June 01,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</si>
  <si>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-1lEs7_LnSo</t>
  </si>
  <si>
    <t>https://youtu.be/E80_FEHk7-g</t>
  </si>
  <si>
    <t>F2B BREAKING NEWS  Thursday, June 1st, 2023</t>
  </si>
  <si>
    <t>F2B BREAKING NEWS: _x000D_
All the news you need for Thursday, June 01,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</si>
  <si>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E80_FEHk7-g</t>
  </si>
  <si>
    <t>2023 05 31</t>
  </si>
  <si>
    <t>https://youtu.be/OxtquntFp5I</t>
  </si>
  <si>
    <t>Ep. 1819 AMA  Ask Jimmy Anything!!!</t>
  </si>
  <si>
    <t>Tonight, Wednesday on FADE to BLACK: TONIGHT: Ask Jimmy Anything!
We do this once a month... and tonight we had a last minute technical issue with our scheduled guest... but... the show must go on!!!_x000D_
_x000D_
Air date: May 31,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</si>
  <si>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OxtquntFp5I</t>
  </si>
  <si>
    <t>https://youtu.be/MbOBioGU-Wk</t>
  </si>
  <si>
    <t>F2B BREAKING NEWS  Wednesday, May 31st, 2023</t>
  </si>
  <si>
    <t>F2B BREAKING NEWS: _x000D_
All the news you need for Wednesday, May 31, 2023</t>
  </si>
  <si>
    <t>MbOBioGU-Wk</t>
  </si>
  <si>
    <t>2023 05 30</t>
  </si>
  <si>
    <t>https://youtu.be/3UmMt89cIQc</t>
  </si>
  <si>
    <t>Ep. 1818 Pete Kelsey  Mapping Skinwalker Ranch</t>
  </si>
  <si>
    <t>Tonight, Tuesday on FADE to BLACK: Pete Kelsey is here to talk about Reality Modeling at Skinwalker Ranch including; Drones, LiDAR, Photogrammetry, and mapping._x000D_
_x000D_
Pete Kelsey has spent over 25 years in the AEC (architecture, engineering, construction) industry specializing in civil engineering, land surveying, and remote sensing technology.  He has led strategic projects all over the world documenting historic, cultural, archaeological sites and artifacts including the moai of Easter Island, and the USS Arizona using reality capture / digital twin technology._x000D_
For the last 15 years Pete has been providing 3D, photorealistic, survey grade data that provides credibility and context for documentary film series including The Secret of Skinwalker Ranch, Expedition Bigfoot, Buried Secrets of World War II, Expedition Unknown, and Drain the Oceans.  _x000D_
_x000D_
Websites:_x000D_
https://vctolabs.com/  _x000D_
https://adventuresinrediscovery.com/ _x000D_
_x000D_
Air date: May 30,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</si>
  <si>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3UmMt89cIQc</t>
  </si>
  <si>
    <t>https://youtu.be/y-Y8OMWdqjs</t>
  </si>
  <si>
    <t>F2B BREAKING NEWS  Tuesday, May 30th, 2023</t>
  </si>
  <si>
    <t>F2B BREAKING NEWS: _x000D_
All the news you need for Tuesday, May 30,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</si>
  <si>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y-Y8OMWdqjs</t>
  </si>
  <si>
    <t>2023 05 29</t>
  </si>
  <si>
    <t>https://youtu.be/vJShi9Y1uvI</t>
  </si>
  <si>
    <t>Ep. 1817 Denise Stoner  Alien Abductions</t>
  </si>
  <si>
    <t>Tonight, Monday on FADE to BLACK: Denise Stoner joins us to discuss her 20 years researching Alien Abductions and their impact on Experiencers._x000D_
_x000D_
Denise Stoner is MUFON's Asst. Director of Abduction Studies, Florida, MUFON Field Investigator, Florida, STAR Team member, and Director of the Florida Research Group affiliation of UFORCOP. She also holds educational forums for public and private gatherings for abduction experiencers. Her involvement in the UFO field spans more than 20 years. Denise has an educational background in business and psychology, and is a certified hypnotist specializing in regressive hypnosis. She has taught classes in stress reduction for 12+ years for professionals in such fields as medicine and law. She began her research in hypnosis under Dr. Bob Romack, (Denver, CO), and has also worked as a paranormal investigator in the homes of abductees that felt they had been visited by spirits following abductions._x000D_
_x000D_
For 12 years, Denise did background investigations for the military on recruits seeking highly classified clearances for work on nuclear submarines. Prior to retirement, Denise moved to the Navel Air Warfare Center, Training Systems Division, military research facility where she was the training coordinator for several hundred military and civilian employees._x000D_
_x000D_
Website: https://www.amazon.com/stores/author/B00E27I838_x000D_
_x000D_
Air date: May 29,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</si>
  <si>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vJShi9Y1uvI</t>
  </si>
  <si>
    <t>https://youtu.be/Q9wSj2oHyo8</t>
  </si>
  <si>
    <t>F2B BREAKING NEWS  Monday, May 29th, 2023</t>
  </si>
  <si>
    <t>F2B BREAKING NEWS: _x000D_
All the news you need for Monday, May 29,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</si>
  <si>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Q9wSj2oHyo8</t>
  </si>
  <si>
    <t>2023 05 25</t>
  </si>
  <si>
    <t>https://youtu.be/CbjZqpdqnx8</t>
  </si>
  <si>
    <t>Ep. 1816 Terry Tibando  UFOs, CE5, and ET Contact</t>
  </si>
  <si>
    <t>Tonight, Thursday on FADE to BLACK: Terry Tibando is with us to talk about his six-volume book series on UFOs, Contact, and the search for ET._x000D_
_x000D_
Terry Tibando majored in Astronomy, Math, Physics, Geography, and the sciences at the University of Victoria in British Columbia. _x000D_
_x000D_
Terry is a long time UFO and ETI experiencer for the past 70 years with his first UFO and ETI encounter with short “Casper the Ghost” type ETI when he was five years back in mid-November 1953!_x000D_
 _x000D_
He is author of a massive encyclopedic series of textbooks that are very comprehensive, definitive and conclusive, utilizing the best available information on the subject of UFOs and ETI to date._x000D_
For the last 30 years he has been the Coordinator of the CSETI Vancouver CE-5 team leading hundreds of people on field expeditions successfully establishing contact and communications with ETI visiting our planet_x000D_
_x000D_
Terry has appeared in Dr Steven Greers “Sirius” and “Unacknowledged”._x000D_
_x000D_
Terry has been interviewed in 1995 on the Discovery Channel for their "Alien Week" series and on BCTV News for his involvement in CSETI Vancouver._x000D_
_x000D_
Website: https://www.facebook.com/csetivancouver _x000D_
_x000D_
Air date: May 25,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</si>
  <si>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CbjZqpdqnx8</t>
  </si>
  <si>
    <t>https://youtu.be/ccC2iaIpun8</t>
  </si>
  <si>
    <t>F2B BREAKING NEWS  Thursday, May 25th, 2023</t>
  </si>
  <si>
    <t>F2B BREAKING NEWS: _x000D_
All the news you need for Wednesday, May 25,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</si>
  <si>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ccC2iaIpun8</t>
  </si>
  <si>
    <t>2023 05 24</t>
  </si>
  <si>
    <t>https://youtu.be/DOODDCybZ3c</t>
  </si>
  <si>
    <t>Ep. 1815 Drew Beeson  DB Cooper, the Zodiac Killer</t>
  </si>
  <si>
    <t>Tonight, Wednesday on FADE to BLACK: Drew Beeson is with us for the first time and we are going to discuss DB Cooper, the Zodiak Killer, and the Yuba County Five!_x000D_
_x000D_
Drew Hurst Beeson has been exploring the unknown all his life. Inspired by Coast to Coast AM and Unsolved Mysteries, Drew is on a mission to understand our mysterious world. Drew’s first foray into true crime writing was his book, Sighting In on the Zodiac Killer: Unmasking America’s Most Puzzling Unsolved Murders. His second true crime book is Paratrooper of Fortune: The Story of Ted B. Braden: Vietnam Commando, CIA Operative, Congo Mercenary, and just maybe D.B. Copper.  Drew latest book is about the mystery and disappearance of the Yuba County Five. He is the host of a true crime/conspiracy YouTube channel and was recently featured on an episode of the History Channel’s “History’s Greatest Mysteries”._x000D_
_x000D_
Website: https://drewbeesonbooks.com/_x000D_
_x000D_
Air date: May 24,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</si>
  <si>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DOODDCybZ3c</t>
  </si>
  <si>
    <t>https://youtu.be/bhk8YbahgJc</t>
  </si>
  <si>
    <t>Secret of Skinwalker Ranch S4 E6 Review w  Cristina Gomez</t>
  </si>
  <si>
    <t>Our complete take on the latest episode!!!
Cristina Gomez on YouTube - @CristinaG 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</si>
  <si>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bhk8YbahgJc</t>
  </si>
  <si>
    <t>https://youtu.be/tZcL-ZR8Vkk</t>
  </si>
  <si>
    <t>F2B BREAKING NEWS  Wednesday, May 24th, 2023</t>
  </si>
  <si>
    <t>F2B BREAKING NEWS: _x000D_
All the news you need for Wednesday, May 24,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</si>
  <si>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tZcL-ZR8Vkk</t>
  </si>
  <si>
    <t>2023 05 23</t>
  </si>
  <si>
    <t>https://youtu.be/Yz97-Pu5fDo</t>
  </si>
  <si>
    <t>Ep. 1814 Jean Broida  Taboo Topics</t>
  </si>
  <si>
    <t>Tonight, Tuesday on FADE to BLACK: Jean Broida is with us for the first time and tonight we are going to talk about everything from the Nazca Lines to the Great Pyramids, and Remote Viewing to Unusual Deaths. _x000D_
_x000D_
Author and investigative reporter Jean Broida, MSCIS, has written hundreds of published articles on wide-ranging subjects, from politics to health, finance, technology, climate, the paranormal – and more. A professional background and degrees in Education, Psychology, and Information Technology, coupled with a metaphysical mindset, give Jean her unique perspective on the world around us as she connects the dots to expose above-top-secret information, cover-ups, suppressed sources, and arcane, occult knowledge. An award-winning Toastmaster and avant-garde thinker whose motto is, “What shall we learn today?” no topic is too controversial for Jean to illuminate._x000D_
_x000D_
Website: https://www.facebook.com/Jean.ClaireVoyance/_x000D_
_x000D_
Air date: May 23,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</si>
  <si>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Yz97-Pu5fDo</t>
  </si>
  <si>
    <t>https://youtu.be/bynNrCwdq_4</t>
  </si>
  <si>
    <t>F2B BREAKING NEWS  Tuesday, May 23rd, 2023</t>
  </si>
  <si>
    <t>F2B BREAKING NEWS: _x000D_
All the news you need for Tuesday, May 23,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</si>
  <si>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bynNrCwdq_4</t>
  </si>
  <si>
    <t>2023 05 22</t>
  </si>
  <si>
    <t>https://youtu.be/yjvrexLxtqE</t>
  </si>
  <si>
    <t>Ep. 1813 Tea Krulos  The Chicago Mothman</t>
  </si>
  <si>
    <t>Tonight, Monday on FADE to BLACK: Tea Krulos joins us for the first time to discuss the paranormal and supernatural in the Great Lakes and dive into the Chicago Mothman!_x000D_
_x000D_
Tea Krulos is a freelance writer and author from Milwaukee, WI. He is a regular contributor to publications such as the Riverwest Currents, M magazine, Fortean Times, and the Shepherd Express. He has also been published in a wide variety of other publications including the New York Press, The Guardian, Boston Phoenix, Maximumrocknroll, The Onion's "A.V. Club" section, and Pop Mythology. Some of his favorite subjects to explore and write about include unique and unusual subcultures, people, and places, as well as art and music._x000D_
_x000D_
Website: https://teakrulos.com/_x000D_
_x000D_
Air date: May 22,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</si>
  <si>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yjvrexLxtqE</t>
  </si>
  <si>
    <t>https://youtu.be/Hj0g3MSHDWo</t>
  </si>
  <si>
    <t>F2B BREAKING NEWS  Monday, May 22nd, 2023</t>
  </si>
  <si>
    <t>F2B BREAKING NEWS: _x000D_
All the news you need for Monday, May 22,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</si>
  <si>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Hj0g3MSHDWo</t>
  </si>
  <si>
    <t>2023 05 18</t>
  </si>
  <si>
    <t>https://youtu.be/aj6G1tBYItk</t>
  </si>
  <si>
    <t>Ep. 1812 Dr. Bruce Cornet  Ice Ages and Pyramids!</t>
  </si>
  <si>
    <t>Tonight, Thursday on FADE to BLACK: Dr. Bruce Cornet joins us to talk about the cause of Ice Ages and Ancient Pyramids!_x000D_
_x000D_
Dr. Bruce Cornet received a B.A. degree in biology and a Masters degree in paleobotany from the University of Connecticut. He graduated from Penn State in 1977 with a Ph.D. in geology and palynology._x000D_
  _x000D_
In 1992 he discovered that he lived next to the Pine Bush UFO hotspot in New York State, and began a three year, 24 square mile magnetic survey, discovering many underground anomalies and documenting over 140 close encounters with unconventional aircraft or UFOs._x000D_
_x000D_
He is profiled on ResearchGate, and has published 21 scientific papers, two books, and numerous abstracts on subjects in paleobotany, palynology, and geology.  _x000D_
_x000D_
In 2003 he was hired as Deputy Administrator at the National Institute for Discovery Science (NIDS) in Las Vegas, where he learned about Skinwalker Ranch in Utah, and made reports of UFOs and anomalous aircraft sightings until that institute shut down in 2004.  _x000D_
_x000D_
Currently, he is writing about his Spiritual Epiphanies and on Hudson Valley – Pine Bush UFOs, and is continuing research into Skinwalker Ranch, and into aerospace black project disclosures of ARVs or Alien Reproduction Vehicles._x000D_
_x000D_
Websites:_x000D_
https://www.google.com/url?q=https://www.researchgate.net/profile/Bruce_Cornet&amp;sa=D&amp;source=calendar&amp;usd=2&amp;usg=AOvVaw2whGLau7Ma0VVLgnSq2_vP_x000D_
https://www.google.com/url?q=https://userpages.monmouth.com/~bcornet/&amp;sa=D&amp;source=calendar&amp;usd=2&amp;usg=AOvVaw0_sIJPk9EpUiDFK3BhqLqM_x000D_
_x000D_
Air date: May 18,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</si>
  <si>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aj6G1tBYItk</t>
  </si>
  <si>
    <t>https://youtu.be/zcV7A8PpDEk</t>
  </si>
  <si>
    <t>F2B BREAKING NEWS  Thursday, May 18th, 2023</t>
  </si>
  <si>
    <t>F2B BREAKING NEWS: _x000D_
All the news you need for Thursday, May 18,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</si>
  <si>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zcV7A8PpDEk</t>
  </si>
  <si>
    <t>2023 05 17</t>
  </si>
  <si>
    <t>https://youtu.be/R8C4WBN1XtQ</t>
  </si>
  <si>
    <t>Ep. 1811 Maureen St. Germain  Elevate to 5D!</t>
  </si>
  <si>
    <t>Tonight, Wednesday on FADE to BLACK: Maureen St. Germain is back with us to talk about how we can Elevate to 5D!_x000D_
_x000D_
Maureen St. Germain is an Internationally acclaimed Ascension teacher and best-selling and award-winning author, has developed full-proof techniques to access your Higher Self. Maureen is also an award-winning musician and author of over 15 guided meditations, including Golden Bowl Meditation, COVR award, CD of the year, and many others. Labeled a modern-day mystic in Famous Wisconsin Mystics, she has taught inside 24 countries, including China, Japan, Australia, Bulgaria, Turkey, Egypt, England, Scotland, Canada, Mexico and the US. She has taught at the prestigious American centers Kripalu and Omega Institute. She has been featured on National Geographic Specials, Gaia TV with Lisa Garr and the Conscious Life Expo and hundreds of radio shows worldwide including Coast to Coast with George Noory, and, and Fade to Black with Jimmy Church and Midnight in the Desert with David Schrader (Art Bell’s original show.)
Maureen's Special Offer:
Golden Bowl Meditation – Activating Your Sixth Sense.  
https://stgermainmysteryschool.com/special-offers/golden-bowl-meditation-free-gift/ 
_x000D_
Website:_x000D_
http://www.stgermainmysteryschool.com/_x000D_
_x000D_
Air date: May 17,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</si>
  <si>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R8C4WBN1XtQ</t>
  </si>
  <si>
    <t>https://youtu.be/RYv4k4WoNEc</t>
  </si>
  <si>
    <t>Secret of Skinwalker Ranch S4 E5 Review w  Cristina Gomez</t>
  </si>
  <si>
    <t>Cristina Gomez on YouTube - @CristinaG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</si>
  <si>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RYv4k4WoNEc</t>
  </si>
  <si>
    <t>https://youtu.be/i3Qj_DV2BzA</t>
  </si>
  <si>
    <t>F2B BREAKING NEWS  Wednesday, May 17th, 2023</t>
  </si>
  <si>
    <t>F2B BREAKING NEWS: _x000D_
All the news you need for Wednesday, May 17,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</si>
  <si>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i3Qj_DV2BzA</t>
  </si>
  <si>
    <t>https://youtu.be/F6R452AUH74</t>
  </si>
  <si>
    <t>LifeWave CEO David Schmidt and X39</t>
  </si>
  <si>
    <t>David Schmidt is the inventor of LifeWave technology and founder and CEO of LifeWave._x000D_
_x000D_
Today we discuss his background and the science behind LifeWave's X39!_x000D_
_x000D_
David’s experience in business and product development spans over 30 years and includes a formal education in Management Information Systems and Biology at Pace University in Pleasantville, NY. David then went on to pursue several entrepreneurial endeavors and, as a result, owned successful companies involved in manufacturing and product development. One of these companies, Advanced Applications Group, is a research and development center that specialized in energy-production technologies for both military and commercial applications. During his time with AAG, David developed new methods for producing hydrogen and oxygen, designed and prototyped multi-fueled, bladeless-turbine power generation systems, and constructed metal-combustion rocket engines._x000D_
As a result of his innovations, David was presented with an honorary doctorate by Dr. Alexander Marinaccio of the International Hall of Fame of Inventors. In addition, as a result of work performed in the design of emergency oxygen systems for General Dynamics and the U.S. Navy, David was invited to participate in the Navy’s next generation mini-sub program._x000D_
_x000D_
The LifeWave Technology was born out of three years of intense research by David into the concept of being able to naturally increase energy and stamina through elevation of fat burning, utilizing wireless communication to the human body via phototherapy._x000D_
_x000D_
Globally, David is the holder of 94 issued patents, with many more being written. More than seventy of those issued patents are in the field of regenerative science and technology. One of his inventions, the Double Helix Conductor, produces a novel blend of electromagnetic and non-electromagnetic fields to improve the speed of wound healing that rivals that of stem-cell injections. This led to David realizing that phototherapy can be a means by which a person’s own stem cells can be activated into a more youthful state as opposed to requiring an injection of expensive and potentially dangerous stem cells. Hence, after ten years of study, the X39® patch was born._x000D_
_x000D_
For more info on LifeWave and X39:_x000D_
Life Wave X39:_x000D_
https://healingworxnow.com/</t>
  </si>
  <si>
    <t>F6R452AUH74</t>
  </si>
  <si>
    <t>2023 05 16</t>
  </si>
  <si>
    <t>https://youtu.be/1ZU3aTEj1NQ</t>
  </si>
  <si>
    <t>Ep. 1810 Whitley Strieber  New #1 Book  'Them'</t>
  </si>
  <si>
    <t>Tonight, Tuesday on FADE to BLACK: Whitley Strieber is back and tonight we are going to talk about his new #1 best selling book: 'Them'._x000D_
_x000D_
Whitley Strieber is the author of over forty works of both fiction and nonfiction. His books The Wolfen, The Hunger, Communion, and The Coming Global Superstorm (as The Day After Tomorrow) were all made into feature films. His sci-fi series Alien Hunter became the SyFy Channel series Hunters._x000D_
_x000D_
In 1985, Whitley had a close encounter of the third kind. It led to the writing of the epic bestseller Communion that changed the way the world thinks about this enigmatic experience. When he eventually realized that the experience could not be attributed to known factors, he began making an effort to recontact what he calls “the visitors.” The response has been ongoing for the past thirty years, and has been chronicled in Communion, Transformation, Majestic, and now A New World. Many people have encountered the visitors with Whitley, placing it among the most witnessed paranormal events in history._x000D_
_x000D_
His website, unknowncountry.com, is among the largest in the world dealing with paranormal phenomena and his podcast, Dreamland, has been produced weekly for twenty years. _x000D_
_x000D_
Website:_x000D_
https://www.unknowncountry.com/_x000D_
_x000D_
Air date: May 16,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</si>
  <si>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1ZU3aTEj1NQ</t>
  </si>
  <si>
    <t>https://youtu.be/MTx30dMtcUw</t>
  </si>
  <si>
    <t>F2B BREAKING NEWS  Tuesday, May 16th, 2023</t>
  </si>
  <si>
    <t>F2B BREAKING NEWS: _x000D_
All the news you need for Tuesday, May 16,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</si>
  <si>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MTx30dMtcUw</t>
  </si>
  <si>
    <t>2023 05 15</t>
  </si>
  <si>
    <t>https://youtu.be/Hm0IbqPLoms</t>
  </si>
  <si>
    <t>Ep. 1809 AMA  Ask Jimmy Anything!!!</t>
  </si>
  <si>
    <t>Tonight, Monday on FADE to BLACK: Our guest is Jimmy... Jerome Clark had some serious internet issues come up right before showtime... so... Let's do an AMA!!!_x000D_
_x000D_
Air date: May 15,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</si>
  <si>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Hm0IbqPLoms</t>
  </si>
  <si>
    <t>https://youtu.be/U_iuCZPRzns</t>
  </si>
  <si>
    <t>F2B BREAKING NEWS  Monday, May 15th, 2023</t>
  </si>
  <si>
    <t>F2B BREAKING NEWS: _x000D_
All the news you need for Monday, May 15,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</si>
  <si>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U_iuCZPRzns</t>
  </si>
  <si>
    <t>2023 05 11</t>
  </si>
  <si>
    <t>https://youtu.be/vuiYHPQFWto</t>
  </si>
  <si>
    <t>Ep. 1808 Billy Carson  The 4BK 2023 World Tour!</t>
  </si>
  <si>
    <t>Tonight, Thursday on FADE to BLACK: Billy Carson is back with us and tonight we are going to talk about what we do and do NOT know... and of course, the 4Biddenknowledge 2023 World Tour!_x000D_
_x000D_
Billy Carson is the founder of 4biddenknowledge, the author of ‘The Compendium Of The Emerald Tablets’ and the expert host for Deep Space on Gaia._x000D_
_x000D_
Carson’s 4biddenknowledge has millions followers and subscribers throughout social media._x000D_
_x000D_
Billy is the founder of 4biddenknowledge Inc., and is the Best Selling Author of 'The Compendium Of The Emerald Tablets' and 'Woke Doesn't Mean Broke'._x000D_
_x000D_
Mr. Carson is the CEO of First Class Space Agency based in Fort Lauderdale, Florida. Carson’s space agency is involved in research and development of alternative propulsion systems and zero-point energy devices._x000D_
_x000D_
Billy is also the founder of Pantheon Elite Records, a contributor to Thrive Global and is a registered International Journalist._x000D_
_x000D_
Recently, Mr. Carson earned the Certificate of Science (with an emphasis on Neuroscience) at M.I.T._x000D_
_x000D_
Websites:_x000D_
https://www.4biddenknowledge.com/_x000D_
https://www.4biddenknowledge.tv/_x000D_
_x000D_
Air date: May 11,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</si>
  <si>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vuiYHPQFWto</t>
  </si>
  <si>
    <t>https://youtu.be/6DFg0qiI6l8</t>
  </si>
  <si>
    <t>F2B BREAKING NEWS  Thursday, May 11th, 2023</t>
  </si>
  <si>
    <t>F2B BREAKING NEWS: _x000D_
All the news you need for Thursday, May 10,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</si>
  <si>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6DFg0qiI6l8</t>
  </si>
  <si>
    <t>2023 05 10</t>
  </si>
  <si>
    <t>https://youtu.be/vVGKgiLamj8</t>
  </si>
  <si>
    <t>Ep. 1807 Charles Ostman  Evolution of A.I.</t>
  </si>
  <si>
    <t>Tonight, Wednesday on FADE to BLACK: Charles Ostman, who has worked at Lawrence Berkeley Laboratory, and Los Alamos National Laboratory, will discuss the Evolution of Artificial Intelligence._x000D_
_x000D_
Charles Ostman's experiences include 45+ years in the fields of electronics, materials science, computing and artificial intelligence, starting with eight years at Lawrence Berkeley Laboratory at the University of California, Berkeley, and Los Alamos National Laboratory._x000D_
_x000D_
Charles had been a senior fellow at the Institute for Global Futures, a consulting group providing strategic research services to private and government clientele._x000D_
_x000D_
He was co-founder of NanoSig, an organization with the primary charter of facilitating investment in nanotechnology related ventures, chair of the NanoElectronics and Photonics Forum, and senior consultant with Silicon Valley Nano Ventures._x000D_
_x000D_
He had also been a primary consultant with Fourth Venture, a business development entity with the primary goal of transitioning former soviet / eastern bloc military technical expertise toward non-military applications, and a participant with the Millennium Project, a global participatory futures research "think tank" of futurists, scientists and others for developing relevant policy options for international agencies and organizations, NGOs, and universities._x000D_
_x000D_
Experience encompasses a diverse range of technical development projects at facilities including GTE Lenkurt, Litton Industries, Lucas Films, Phoenix Laser Systems, NanoThinc, Omni Scientific Instruments, Evolutionary Networks, and a variety of other technology related companies and institutions._x000D_
_x000D_
Charles has authored numerous technical papers and published articles, lectures frequently around the country and abroad, has contributed content featured in a number of books, and in interviews on TV and radio programs._x000D_
_x000D_
Website: https://www.historianofthefuturex.com/_x000D_
_x000D_
Air date: May 10,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</si>
  <si>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vVGKgiLamj8</t>
  </si>
  <si>
    <t>https://youtu.be/kMTLUntQYlI</t>
  </si>
  <si>
    <t>Secret of Skinwalker S4 E4 Review w  Cristina Gomez and Micah Hanks</t>
  </si>
  <si>
    <t>OK... here is our review... LIVE!
Cristina Gomez on YouTube - @CristinaG _x000D_
Life Wave X39: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</si>
  <si>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kMTLUntQYlI</t>
  </si>
  <si>
    <t>https://youtu.be/gWlIlyRcs1s</t>
  </si>
  <si>
    <t>F2B BREAKING NEWS  Wednesday, May 10th, 2023</t>
  </si>
  <si>
    <t>F2B BREAKING NEWS: _x000D_
All the news you need for Tuesday, May 09, 2023_x000D_
_x000D_
Life Wave X39:_x000D_
https://healingworxnow.com/_x000D_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</si>
  <si>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gWlIlyRcs1s</t>
  </si>
  <si>
    <t>2023 05 09</t>
  </si>
  <si>
    <t>https://youtu.be/dKqKR2QFoTc</t>
  </si>
  <si>
    <t>Ep. 1806 Dr. Ken Jeremiah  The Spear of Destiny REVEALED</t>
  </si>
  <si>
    <t>Tonight, Tuesday on FADE to BLACK: Dr. Ken Jeremiah joins us to talk about his research that led him to the Spear of Destiny!_x000D_
_x000D_
Dr. Ken Jeremiah has written more than 12 books about mummification and other historical phenomena, including Zen Art, Zen Writing; Living Buddhas; Christian Mummification; Eternal Remains, Remnants of a Distant Past; Creatures Real and Imaginary in Chinese and Japanese Art; Chadogu: The Art of Tea and Making Millions: A 500-Year-Old Kabbalist’s Guide to Conquering Chance.  He has appeared on numerous podcasts and television interviews, including the History Channel’s Ancient Aliens and The UnXplained with William Shatner._x000D_
_x000D_
Website: http://www.kenjeremiah.com/_x000D_
_x000D_
Air date: May 09, 2023_x000D_
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</si>
  <si>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dKqKR2QFoTc</t>
  </si>
  <si>
    <t>https://youtu.be/NNPHg1iBDEY</t>
  </si>
  <si>
    <t>F2B BREAKING NEWS  Tuesday, May 9th, 2023</t>
  </si>
  <si>
    <t>F2B BREAKING NEWS: _x000D_
All the news you need for Tuesday, May 09, 2023_x000D_
_x000D_
Watch 'Accendental Truth':_x000D_
https://www.amazon.com/Accidental-Truth-Col-John-Alexander/dp/B0BXX3BV8Q_x000D_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</si>
  <si>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NNPHg1iBDEY</t>
  </si>
  <si>
    <t>2023 05 08</t>
  </si>
  <si>
    <t>https://youtu.be/WUGhrTpGl6U</t>
  </si>
  <si>
    <t>Ep. 1805 Ryan Sprague  Somewhere in the Skies</t>
  </si>
  <si>
    <t>Tonight, Monday on FADE to BLACK: Ryan Sprague, host of 'Somewhere in the Skies' joins us to discuss the release of his new book: 'Stories from Somewhere in the Skies'._x000D_
_x000D_
Ryan Sprague is a regular on Ancient Aliens (History Channel) and a lead investigator and co-host of Mysteries Decoded (CW Network). He is the author of Somewhere in the Skies: A Human Approach to the UFO Phenomenon, which was recently implemented into required reading for college courses at Webster University and Mercyhurst University. The book also hit #1 on the Best-Seller’s list on Amazon in 2021. He is the creator and host of the Somewhere in the Skies podcast which hit #1 on Apple Podcasts in 2019. Sprague’s research finds him interviewing witnesses, scientists, military personnel, and intelligence officials directly on UFOs, writing for The Debrief. Speaking on UFOs, he has been featured on ABC News and 7News Australia. He has consulted for Amblin Entertainment and been featured in Newsweek, The NY Post, and VICE. For television, media, and consulting inquiries, please use the contact tab above. _x000D_
_x000D_
Website: http://www.somewhereintheskies.com/_x000D_
_x000D_
Air date: May 08, 2023_x000D_
_x000D_
_x000D_
Watch 'Accendental Truth':_x000D_
https://www.amazon.com/Accidental-Truth-Col-John-Alexander/dp/B0BXX3BV8Q_x000D_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</si>
  <si>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WUGhrTpGl6U</t>
  </si>
  <si>
    <t>https://youtu.be/qPSCDlOpXzA</t>
  </si>
  <si>
    <t>F2B BREAKING NEWS  Monday, May 8th, 2023</t>
  </si>
  <si>
    <t>F2B BREAKING NEWS: _x000D_
All the news you need for Monday, May 08, 2023_x000D_
_x000D_
Watch 'Accendental Truth':_x000D_
https://www.amazon.com/Accidental-Truth-Col-John-Alexander/dp/B0BXX3BV8Q_x000D_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</si>
  <si>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qPSCDlOpXzA</t>
  </si>
  <si>
    <t>2023 05 04</t>
  </si>
  <si>
    <t>https://youtu.be/6rAfiS09sPw</t>
  </si>
  <si>
    <t>Ep. 1804 Steve Mera  'Project Doorway'</t>
  </si>
  <si>
    <t>Tonight, Thursday on FADE to BLACK: Steve Mera is back with us and tonight we will discuss 'Project Doorway' ... a new study and scientific inquiry into the UFO phenomena, its capabilities and interactions._x000D_
_x000D_
Steve Mera, is the UK’s most respected researcher in the realms of UFOlogy, Unexplained &amp; Supernatural, with over 1000 hours of mainstream alternative TV Programmes._x000D_
_x000D_
Steve Mera is the head tutor for British &amp; U.S. Investigators Training Courses in Ufological Studies and the CEO of Phenomena Magazine, the world’s largest e-zine of its kind, distributed in 12 counties and 4 languages to over 1.8 million subscribers._x000D_
_x000D_
Steve is the founder of the Scientific Establishment of Parapsychology (Est 1996) and the Chairman of_x000D_
MAPIT - Manchester's Aerial Phenomena Investigation Team (Est 1974)._x000D_
_x000D_
Associative Member: Unifaculty of London_x000D_
Member of Office of Metaphysical Parapsychology_x000D_
Member of the Scientific Coalition for UAP Studies USA_x000D_
_x000D_
Websites:_x000D_
www.phenomenamagazine.co.uk      _x000D_
http://zoharstargatetv.com/_x000D_
_x000D_
Air date: May 04, 2023_x000D_
_x000D_
_x000D_
Watch 'Accendental Truth':_x000D_
https://www.amazon.com/Accidental-Truth-Col-John-Alexander/dp/B0BXX3BV8Q_x000D_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</si>
  <si>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6rAfiS09sPw</t>
  </si>
  <si>
    <t>https://youtu.be/GW5yBNGE0RU</t>
  </si>
  <si>
    <t>F2B BREAKING NEWS  Thursday, May 4th, 2023</t>
  </si>
  <si>
    <t>F2B BREAKING NEWS: _x000D_
All the news you need for Thursday, May 04, 2023_x000D_
_x000D_
Watch 'Accendental Truth':_x000D_
https://www.amazon.com/Accidental-Truth-Col-John-Alexander/dp/B0BXX3BV8Q_x000D_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</si>
  <si>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GW5yBNGE0RU</t>
  </si>
  <si>
    <t>2023 05 03</t>
  </si>
  <si>
    <t>https://youtu.be/A_V420YdBkE</t>
  </si>
  <si>
    <t>Ep. 1803 Gretchen Cornwall  Bloodline of Mary Magdalene</t>
  </si>
  <si>
    <t>Tonight, Wednesday on FADE to BLACK: Gretchen Cornwell is with us to talk about the Bloodline of Mary Magdalene and her possible ties to the Knights Templar._x000D_
_x000D_
Gretchen Cornwall is a historian and expert on the Knights Templar, having written two books on the subject. She has lived in England since 2002 and is a member of the British Archaeological Association. She has appeared on the History Channel’s "The Curse of Oak Island" and "Ancient Aliens" as an expert on the Knights Templar &amp; Medieval History. She is a contributor to Web Icon Inc. a documentary film company and appeared in the documentary film series, "Templars", "The Sinclair Legacy", and "Gudrid the Fair &amp; The Sword &amp; the Circle", which will be released in late 2023 on Amazon Prime in the US and UK. _x000D_
_x000D_
Websites:_x000D_
https://gretchencornwall.com/_x000D_
https://www.templars-tv.com/_x000D_
https://www.patreon.com/gretchencornwall _x000D_
_x000D_
Air date: May 03, 2023_x000D_
_x000D_
_x000D_
Watch 'Accendental Truth':_x000D_
https://www.amazon.com/Accidental-Truth-Col-John-Alexander/dp/B0BXX3BV8Q_x000D_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</si>
  <si>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A_V420YdBkE</t>
  </si>
  <si>
    <t>https://youtu.be/Gh1flF29To4</t>
  </si>
  <si>
    <t>Secret of Skinwalker Ranch S4 Ep 3 w  Cristina Gomez called 'The Blob'</t>
  </si>
  <si>
    <t>Cristina and I review the latest episode... this should be interesting!!!_x000D_
Watch 'Accendental Truth':_x000D_
https://www.amazon.com/Accidental-Truth-Col-John-Alexander/dp/B0BXX3BV8Q_x000D_
Cristina Gomez on YouTube - https://www.youtube.com/@CristinaG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</si>
  <si>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Gh1flF29To4</t>
  </si>
  <si>
    <t>https://youtu.be/KbGuo1cdYnA</t>
  </si>
  <si>
    <t>F2B BREAKING NEWS  Wednesday, May 3rd, 2023</t>
  </si>
  <si>
    <t>F2B BREAKING NEWS: _x000D_
All the news you need for Wednesday, May 03, 2023_x000D_
_x000D_
Watch 'Accendental Truth':_x000D_
https://www.amazon.com/Accidental-Truth-Col-John-Alexander/dp/B0BXX3BV8Q_x000D_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</si>
  <si>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KbGuo1cdYnA</t>
  </si>
  <si>
    <t>2023 05 02</t>
  </si>
  <si>
    <t>https://youtu.be/ArErk1MYXzY</t>
  </si>
  <si>
    <t>Ep. 1802 Dave Schrader  Paranormal 60 on F2B</t>
  </si>
  <si>
    <t>Tonight, Tuesday on FADE to BLACK: Dave Schrader, TV and radio host, author and researcher joins us to discuss his Paranormal 60 and the world of the supernatural._x000D_
_x000D_
Dave Schrader is an experienced paranormal investigator and host of the popular paranormal podcast, The Paranormal 60 with Dave Schrader. You can also see Dave on Travel Channel &amp; Discovery+'s hit TV series, The Holzer Files and Ghosts of Devil's Perch. You may also recognize Dave from his appearances on Paranormal State, Ghost Adventures, Ghost Adventures Screaming Room, Paranormal Challenge, Haunted Hospitals, Fright Club and in the ShockDocs; The Curse of Lizzie Borden &amp; Demon in the White House. _x000D_
_x000D_
From an early age, Dave has been surrounded by the strange and anomalous, from haunted homes to creature sightings, UFO encounters and more. Dave invites you along on his journey and thanks you for taking him along on yours. Never a casual observer, Dave pushes claims of the paranormal to the limits by investigating them himself and visiting some of the most active and haunted locations in the world._x000D_
_x000D_
Websites:_x000D_
https://fiddle-broccoli-58hk.squarespace.com/welcome_x000D_
https://www.youtube.com/channel/UCwWGeOJ6_2kXT1oOZOXGi_g_x000D_
_x000D_
Air date: May 02, 2023_x000D_
_x000D_
_x000D_
Watch 'Accendental Truth':_x000D_
https://www.amazon.com/Accidental-Truth-Col-John-Alexander/dp/B0BXX3BV8Q_x000D_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</si>
  <si>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ArErk1MYXzY</t>
  </si>
  <si>
    <t>https://youtu.be/Uo6KfERqZHI</t>
  </si>
  <si>
    <t>F2B BREAKING NEWS  Tuesday, May 2nd, 2023</t>
  </si>
  <si>
    <t>F2B BREAKING NEWS: _x000D_
All the news you need for Tuesday, May 02, 2023_x000D_
_x000D_
Watch 'Accendental Truth':_x000D_
https://www.amazon.com/Accidental-Truth-Col-John-Alexander/dp/B0BXX3BV8Q_x000D_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</si>
  <si>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Uo6KfERqZHI</t>
  </si>
  <si>
    <t>2023 05 01</t>
  </si>
  <si>
    <t>https://youtu.be/bP81ZD0G9sU</t>
  </si>
  <si>
    <t>Ep. 1801 Paul Anthony Wallis  ET Contact in the Bible</t>
  </si>
  <si>
    <t>Tonight, Monday on FADE to BLACK: Paul Anthony Wallis_x000D_
joins us to discuss ET Contact in the Bible, along with forgotten secrets about human progress, political power, emotional intelligence and human potential. _x000D_
_x000D_
Paul Anthony Wallis is an internationally Bestselling Author, whose books probe the world's ancestral narratives for their insight into human origins, human potential and our place in the cosmos. As a Senior Churchman, Paul served for 33 years as a Church Doctor, a Theological Educator, and an Archdeacon in the Anglican Church in Australia. He has published numerous titles on christian mysticism and spirituality and is a popular speaker at conferences around the world.'_x000D_
_x000D_
Paul is known for THE EDEN SERIES his bestselling series of titles in paleocontact, endorsed by George Noory and Erich Von Daniken. Paul's interviews and documentaries on the Paul Wallis Channel and The 5th Kind and El Quinto Tipo are watched by millions worldwide._x000D_
_x000D_
Websites: _x000D_
www.5thkind.tv _x000D_
www.paulanthonywallis.com _x000D_
_x000D_
Air date: May 01, 2023_x000D_
_x000D_
_x000D_
Watch 'Accendental Truth':_x000D_
https://www.amazon.com/Accidental-Truth-Col-John-Alexander/dp/B0BXX3BV8Q_x000D_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</si>
  <si>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bP81ZD0G9sU</t>
  </si>
  <si>
    <t>https://youtu.be/ULKYiwt6y5M</t>
  </si>
  <si>
    <t>F2B BREAKING NEWS  Monday, May 1st, 2023</t>
  </si>
  <si>
    <t>F2B BREAKING NEWS: _x000D_
All the news you need for Monday, May 01, 2023_x000D_
_x000D_
Watch 'Accendental Truth':_x000D_
https://www.amazon.com/Accidental-Truth-Col-John-Alexander/dp/B0BXX3BV8Q_x000D_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</si>
  <si>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ULKYiwt6y5M</t>
  </si>
  <si>
    <t>2023 04 28</t>
  </si>
  <si>
    <t>https://youtu.be/fxCl5gnPJIQ</t>
  </si>
  <si>
    <t xml:space="preserve">Ep. 1800 Mick West  AARO and ET   </t>
  </si>
  <si>
    <t>Tonight, Friday on FADE to BLACK: Mick West joins us to talk about the AARO hearing, who is AARO, and his own work to figure out what may be in the sky of our planet..._x000D_
_x000D_
Mick West is an American science writer, skeptical investigator, and retired video game programmer. He is the creator of the websites Contrail Science and Metabunk, and he investigates and debunks pseudoscientific claims and conspiracy theories such as chemtrails and UFOs. His first book is Escaping the Rabbit Hole: How to Debunk Conspiracy Theories Using Facts, Logic, and Respect._x000D_
_x000D_
West has appeared in various media including CBS, the BBC, CNN, Radio New Zealand and Scientific American as an expert conspiracy analyst and science communicator. He has twice been a speaker at the conference of the Committee for Skeptical Inquiry, and in 2020 was elected a fellow of the organization. _x000D_
_x000D_
Websites:_x000D_
https://www.metabunk.org/home/_x000D_
https://www.tftrh.com/_x000D_
_x000D_
Air date: April 27, 2023_x000D_
_x000D_
_x000D_
Watch 'Accendental Truth':_x000D_
https://www.amazon.com/Accidental-Truth-Col-John-Alexander/dp/B0BXX3BV8Q_x000D_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</si>
  <si>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fxCl5gnPJIQ</t>
  </si>
  <si>
    <t>2023 04 27</t>
  </si>
  <si>
    <t>https://youtu.be/fVqtAtbHhMw</t>
  </si>
  <si>
    <t>Ep. 1799 Steve Bassett  Wash DC, ET, and Disclosure</t>
  </si>
  <si>
    <t>Tonight, Thursday on FADE to BLACK: Steve Bassett of PRG joins us to break down what is really going on in Washington DC and the push for Disclosure._x000D_
_x000D_
Stephen Bassett is the executive director of Paradigm Research Group (PRG) founded in 1996 to end a government imposed embargo on the truth behind extraterrestrial related phenomena. He has spoken to audiences around the world about the implications of "Disclosure" - the  formal confirmation by heads of state of an extraterrestrial presence engaging the human race. He has given over 1200 radio and television interviews and PRG's advocacy work has been extensively covered by national and international media including being featured on CNN, Fox News, MSNBC, the Washington Post and the New York Times._x000D_
_x000D_
In 2013 PRG organized a "Citizen Hearing on Disclosure" at the National Press Club in Washington. In November of 2014 PRG launched a two year political initiatives out of Washington, DC that injected the ET issue into the 2016 presidential campaign. PRG recently launched a new exopolitical podcast out of Washington, DC - the DisclosureWire - based in the National Press Building two blocks from the White House._x000D_
_x000D_
Bassett has appeared in many documentary films and his lectures and interviews are well represented on YouTube._x000D_
_x000D_
Website: https://paradigmresearchgroup.org/_x000D_
_x000D_
_x000D_
Air date: April 27, 2023_x000D_
_x000D_
_x000D_
Watch 'Accendental Truth':_x000D_
https://www.amazon.com/Accidental-Truth-Col-John-Alexander/dp/B0BXX3BV8Q_x000D_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</si>
  <si>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fVqtAtbHhMw</t>
  </si>
  <si>
    <t>https://youtu.be/0ZIqyf0ENpI</t>
  </si>
  <si>
    <t>F2B BREAKING NEWS  Thursday, April 27st, 2023</t>
  </si>
  <si>
    <t>F2B BREAKING NEWS: _x000D_
All the news you need for Thursday, April 27, 2023_x000D_
_x000D_
Watch 'Accendental Truth':_x000D_
https://www.amazon.com/Accidental-Truth-Col-John-Alexander/dp/B0BXX3BV8Q_x000D_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</si>
  <si>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0ZIqyf0ENpI</t>
  </si>
  <si>
    <t>2023 04 26</t>
  </si>
  <si>
    <t>https://youtu.be/_A3jHUQUyhI</t>
  </si>
  <si>
    <t>Ep. 1798 Richard Dolan  The AARO UFO Senate Hearing</t>
  </si>
  <si>
    <t>Tonight, Wednesday on FADE to BLACK: Richard Dolan is back with us to give us his take on the Senate AARO/UFO hearing... with a little NICAP thrown in._x000D_
_x000D_
Richard Dolan is one of the world’s leading researchers and writers on the subject of UFOs, and believes that they constitute the greatest mystery of our time._x000D_
_x000D_
Richard completed his graduate work at the University of Rochester, where he studied U.S. Cold War strategy, European history, and international diplomacy. Richard also studied at Alfred University and Oxford University._x000D_
_x000D_
He is the author of UFOs and the National Security State, he co-authored with Bryce Zabel, A.D. After Disclosure and his latest book is: UFOs and the 21st Century Mind._x000D_
_x000D_
Richard hosts his weekly livestream at Richard Dolan Members, is a frequent guest on Coast-to-Coast AM. He is currently featured on several television series and documentaries, including Ancient Aliens, Hangar One: The UFO Files and Close Encounters._x000D_
_x000D_
Website: https://richarddolanmembers.com/_x000D_
_x000D_
Air date: April 26, 2023_x000D_
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</si>
  <si>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_A3jHUQUyhI</t>
  </si>
  <si>
    <t>https://youtu.be/Z9iVnLTwiaw</t>
  </si>
  <si>
    <t>F2B BREAKING NEWS  Wednesday, April 26, 2023</t>
  </si>
  <si>
    <t>F2B BREAKING NEWS: _x000D_
All the news you need for Wednesday, April 26, 2023_x000D_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</si>
  <si>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Z9iVnLTwiaw</t>
  </si>
  <si>
    <t>2023 04 25</t>
  </si>
  <si>
    <t>https://youtu.be/c5vxjjciZEQ</t>
  </si>
  <si>
    <t>Ep. 1797 John Ramirez  Wash DC and ET Disclosure</t>
  </si>
  <si>
    <t>Tonight, Tuesday on FADE to BLACK: John Ramirez, ex-CIA, joins us for the first time to discuss the current state of Disclosure, ET, and the Beltway._x000D_
_x000D_
John Ramirez served from 1984 to 2009 in the CIA Directorate of Science and Technology, the Directorate of Intelligence, and the Office of the Director of National Intelligence._x000D_
_x000D_
He served as the Chief of Site and Chief of Operations for overseas technical collection facilities and was the Chief of the Electronic Intelligence Analysis Branch. He was the SIGINT Specialist and the Collection Requirements Strategist for what is now the ODNI National Counterproliferation and Biosecurity Center._x000D_
_x000D_
During his 25-year career he specialized in ballistic missile defense systems and the analysis of weapon system radar signatures under the parent offices where the legacy UFO program resided._x000D_
_x000D_
John is a member of the Association of Former Intelligence Officers and the CIA Retirees Association._x000D_
_x000D_
Air date: April 25, 2023_x000D_
_x000D_
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</si>
  <si>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c5vxjjciZEQ</t>
  </si>
  <si>
    <t>https://youtu.be/xRI6eDAjaKg</t>
  </si>
  <si>
    <t>F2B BREAKING NEWS  Tuesday, April 25, 2023</t>
  </si>
  <si>
    <t>F2B BREAKING NEWS: _x000D_
All the news you need for Tuesday, April 25, 2023_x000D_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</si>
  <si>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xRI6eDAjaKg</t>
  </si>
  <si>
    <t>2023 04 24</t>
  </si>
  <si>
    <t>https://youtu.be/yVAogsUQVDQ</t>
  </si>
  <si>
    <t>Ep. 1796 Jimmy Church  AMA  Ask Me Anything!</t>
  </si>
  <si>
    <t>Tonight, Monday on FADE to BLACK: It's our once a month AMA... or AJA: Ask Jimmy Anything!_x000D_
_x000D_
You can post your questions in the live YT chat, Twitter or on our FB radio page!!!_x000D_
_x000D_
This is your chance for the answers to the universe and all things in-between._x000D_
_x000D_
Website: www.jimmychurchradio.com_x000D_
_x000D_
Air date: April 24, 2023_x000D_
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</si>
  <si>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yVAogsUQVDQ</t>
  </si>
  <si>
    <t>https://youtu.be/p-r2DOaaNOI</t>
  </si>
  <si>
    <t>F2B BREAKING NEWS  Monday, April 24, 2023</t>
  </si>
  <si>
    <t>F2B BREAKING NEWS: _x000D_
All the news you need for Monday, April 24, 2023_x000D_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</si>
  <si>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p-r2DOaaNOI</t>
  </si>
  <si>
    <t>2023 04 20</t>
  </si>
  <si>
    <t>https://youtu.be/9uhjsqIWJPQ</t>
  </si>
  <si>
    <t>Ep. 1795 Von Braschler  'Time Shifts' and Time Travel</t>
  </si>
  <si>
    <t>Tonight, Thursday on FADE to BLACK: Author and researcher Von Braschler joins us to discuss his book: 'Time Shifts' and time travel._x000D_
_x000D_
Von Braschler is the author of several books on consciousness development, including Time Shifts, Manifesting, and Mysterious Messages from Beyond. His recent publication from Schiffer Books is Past Lives, the first in a series called Ancient Wisdom Series in scroll format. _x000D_
_x000D_
Von is a former faculty member of Omega Institute for Holistic Studies in Rhinebeck, NY, and currently lives in the San Juan Islands of the Washington Coast in the Pacific Northwest._x000D_
_x000D_
Website: https://www.facebook.com/vbraschler_x000D_
_x000D_
_x000D_
_x000D_
Air date: April 20, 2023_x000D_
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</si>
  <si>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9uhjsqIWJPQ</t>
  </si>
  <si>
    <t>https://youtu.be/_vgP7utTmA0</t>
  </si>
  <si>
    <t>F2B BREAKING NEWS  Thursday, April 20, 2023</t>
  </si>
  <si>
    <t>F2B BREAKING NEWS: _x000D_
All the news you need for Thursday, April 20, 2023_x000D_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</si>
  <si>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_vgP7utTmA0</t>
  </si>
  <si>
    <t>2023 04 19</t>
  </si>
  <si>
    <t>https://youtu.be/cX90sCJeagU</t>
  </si>
  <si>
    <t>Ep. 1794 Dr. Simeon Hein  The Science of Bigfoot</t>
  </si>
  <si>
    <t>Tonight, Wednesday on FADE to BLACK: Author and researcher Dr. Simeon Hein is here for a full night of Bigfoot and the science behind their encounters!_x000D_
_x000D_
Dr.Simeon Hein is a former university professor in statistics and research methods. He came across the idea of remote viewing in 1996 and took it as a skeptic. _x000D_
_x000D_
The results of the training were surprisingly positive and convinced Dr. Hein that there is a large area of scientific knowledge that is being withheld from public discussion. Subsequently, he established the non-profit Institute for Resonance and began teaching remote viewing classes in Boulder, Colorado and continues to teach online. He also became interested in the topics of crop circles, unexplained aerial phenomena, and extraterrestrials. _x000D_
_x000D_
_x000D_
Website: https://mountbaldy.com/_x000D_
_x000D_
_x000D_
Air date: April 19, 2023_x000D_
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</si>
  <si>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cX90sCJeagU</t>
  </si>
  <si>
    <t>2023 04 18</t>
  </si>
  <si>
    <t>https://youtu.be/73DSu2petzc</t>
  </si>
  <si>
    <t>Ep. 1793 Les Velez  ET Contact and OPUS</t>
  </si>
  <si>
    <t>Tonight, Tuesday on FADE to BLACK: UFO and Contact researcher Les Velez joins us for the first time and we'll discuss Alien Contact and his organization, OPUS._x000D_
_x000D_
Les Velez is a graduate of the University of Vermont with a Bachelor of Science degree in business administration. Beginning in September of 1970, he served in the U.S. Army as a field artillery officer and was later vice president of Luscombe Engineering, a Silicon-Valley based manufacturer’s representative company. He joined MUFON, the Mutual UFO Network, in 1991 and has held the following positions: Field investigator, Training Coordinator for field investigators, the Assistant State Director in Northern California, Chairman of the A.E.R.C. (Abduction Experiencer Research Committee), and team leader of the A.R.T. (Abduction Response Team). Also during that time, he became a facilitator for an abduction support group in San Jose California, and in 1994 co-founded OPUS, the Organization for Paranormal Understanding and Support._x000D_
_x000D_
Website: https://www.opusnetwork.org/_x000D_
_x000D_
Air date: April 18, 2023_x000D_
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</si>
  <si>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73DSu2petzc</t>
  </si>
  <si>
    <t>https://youtu.be/57-zN1EFEeI</t>
  </si>
  <si>
    <t>F2B BREAKING NEWS  Tuesday, April 18, 2023</t>
  </si>
  <si>
    <t>F2B BREAKING NEWS: _x000D_
All the news you need for Tuesday, April 18, 2023_x000D_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</si>
  <si>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57-zN1EFEeI</t>
  </si>
  <si>
    <t>2023 04 17</t>
  </si>
  <si>
    <t>https://youtu.be/zmygo57AH40</t>
  </si>
  <si>
    <t>Ep. 1792 Hidden Secrets Cruise Re-Cap Special!</t>
  </si>
  <si>
    <t>Tonight, Monday on FADE to BLACK: Jimmy Church presents his re-cap of the Hidden Secrets Cruise to Mexico... with video and images from the entire week!_x000D_
_x000D_
Ron James will join us in the first segment to announce the premiere of his new film: 'Accidental Truth' tomorrow, April 18th... the day before the UFO Hearing in Washington, DC!_x000D_
_x000D_
Do NOT miss this very special broadcast... it was an amazing week for our Paranormal Community... and maybe we'll see you on the next cruise!_x000D_
_x000D_
Website: www.jimmychurchradio.com_x000D_
_x000D_
Air date: April 17, 2023_x000D_
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</si>
  <si>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zmygo57AH40</t>
  </si>
  <si>
    <t>https://youtu.be/Uh4DGjpNU3s</t>
  </si>
  <si>
    <t>F2B BREAKING NEWS  Monday, April 17, 2023</t>
  </si>
  <si>
    <t>F2B BREAKING NEWS: _x000D_
All the news you need for Monday, April 17, 2023_x000D_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</si>
  <si>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Uh4DGjpNU3s</t>
  </si>
  <si>
    <t>2023 04 06</t>
  </si>
  <si>
    <t>https://youtu.be/Y_yLwV2eKY0</t>
  </si>
  <si>
    <t>Ep. 1791 Michael Feeley  Ancient Symbols and Codes</t>
  </si>
  <si>
    <t>Tonight, Thursday on FADE to BLACK: Author Michael Feeley joins us to talk about ancient symbols, codes, and why he believes the Giza plateau is the origin of the real bible and what he learned about how dimensions and timelines are created._x000D_
_x000D_
Michael Feeley is a former UK police officer and now ancient code breaker and spiritual life_x000D_
coach, who has authored 7 paperback books, with others currently in writing and several e-books_x000D_
on various esoteric subjects and is also a public/international conference speaker . Michael has recently filmed and also presented a documentary series called Higher Consciousness on Ickonic_x000D_
TV (David Icke’s channel) and has also appeared in an Ickonic film called Divine Intervention,_x000D_
also featuring David Icke and Erich Von Daniken._x000D_
_x000D_
Website: https://michael-feeley.com/_x000D_
_x000D_
_x000D_
Air date: April 06, 2023_x000D_
_x000D_
_x000D_
_x000D_
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</si>
  <si>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Y_yLwV2eKY0</t>
  </si>
  <si>
    <t>https://youtu.be/BE6J0yyE0Es</t>
  </si>
  <si>
    <t>F2B BREAKING NEWS  Thursday, April 06, 2023</t>
  </si>
  <si>
    <t>F2B BREAKING NEWS: _x000D_
All the news you need for Thursday, April 06, 2023_x000D_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</si>
  <si>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BE6J0yyE0Es</t>
  </si>
  <si>
    <t>2023 04 05</t>
  </si>
  <si>
    <t>https://youtu.be/V95XAhlONV0</t>
  </si>
  <si>
    <t>Ep. 1790 Mark Fiorentino  'Master of Reality'</t>
  </si>
  <si>
    <t>Tonight, Wednesday on FADE to BLACK: Author and researcher Mark Fiorentino joins us to share his views on how the universe really works based on his study and research of Einstein’s Unified Field Theory._x000D_
_x000D_
Mark Fiorentino is a self-taught Metaphysician who worked in the field of high-tech industry. He worked as an electronic technician at Harris Government Systems, working on a killer satellite missile guidance system and then at IBM as a computer programmer._x000D_
_x000D_
At the age of 10, Mark was fascinated by the works of Albert Einstein, and particularly, his quest to construct a Unified Field Theory. 55 years later, his scientific research has completed the Theory, but it has also opened up the door for a few others as well. Conspiracy theories about alien technology, NDE's, and a Theory of Super Relativity, Mark has earned himself the title of "Master of Reality"._x000D_
_x000D_
_x000D_
Websites:_x000D_
https://www.super-relativity.com/_x000D_
https://www.super-relativity.com/blog_x000D_
_x000D_
_x000D_
Air date: April 05, 2023_x000D_
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</si>
  <si>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V95XAhlONV0</t>
  </si>
  <si>
    <t>https://youtu.be/MnM2Ssm377g</t>
  </si>
  <si>
    <t>F2B BREAKING NEWS  Wednesday, April 05, 2023</t>
  </si>
  <si>
    <t>F2B BREAKING NEWS: _x000D_
All the news you need for Wednesday, April 05, 2023_x000D_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</si>
  <si>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MnM2Ssm377g</t>
  </si>
  <si>
    <t>2023 04 04</t>
  </si>
  <si>
    <t>https://youtu.be/W60uYETq2nI</t>
  </si>
  <si>
    <t>Ep. 1789 Craig Campobasso  'The UFO Hotspot'</t>
  </si>
  <si>
    <t>Tonight, Tuesday on FADE to BLACK: Author and researcher Craig Campobasso joins us to discuss his new book: 'The UFO Hotspot'._x000D_
_x000D_
Multiple award-winning filmmaker and Emmy-nominated casting director Craig Campobasso was fifteen when he started in the entertainment business. His young acting career was off to a great start; he landed his first national commercial for McDonald’s chicken sandwich, and spoke his first line of dialogue to Tuesday Weld in a MOW._x000D_
_x000D_
After graduating high school at age seventeen, Craig went to work behind-the-scenes on such blockbuster film classics as Frank Herbert’s Dune directed by David Lynch; and two Arnold Schwarzenegger movies Conan The Destroyer and Total Recall. He began his casting career on Steven Spielberg’s Amazing Stories. He received an Emmy nomination for Outstanding Casting for a Series on David E. Kelley’s Picket Fences. Craig’s casting career spans three decades._x000D_
_x000D_
Craig directed, wrote and produced the short film Stranger at the Pentagon, which was adapted from the popular UFO book authored by the late Dr. Frank E. Stranges. After production, the short film collected accolades. In September 2014, it won Best Sci-Fi film at the Burbank International Film Festival, selling out all 275 seats—a first for the festival. In 2015, it won a Remi Award at the Worldfest Houston International Film Festival for Best Sci-Fi Short._x000D_
_x000D_
Craig has appeared on many radio shows, including Coast to Coast AM with George Noory and Fade to Black with Jimmy Church and the Jeff Rense Show. He has also been a guest on the Open Minds talk show, with Regina Meredith; and  Beyond Belief, hosted by George Noory on www.Gaia.com. Craig has also appeared on The History Channel’s Ancient Aliens, twice, the latest in Season 19 that debuted Jan6, 2023 where Giorgio A. Tsoukalos is the main Ancient Astronaut theorist. He also appeared on the Travel Channels UFO WITNESS in their entire season 2 in 2022._x000D_
_x000D_
Websites:_x000D_
https://www.autobiographyofanet.com/_x000D_
https://www.strangeratthepentagon.com/_x000D_
_x000D_
_x000D_
Air date: April 04, 2023_x000D_
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</si>
  <si>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W60uYETq2nI</t>
  </si>
  <si>
    <t>https://youtu.be/Gz_pWZwBdMA</t>
  </si>
  <si>
    <t>F2B BREAKING NEWS  Tuesday, April 04, 2023</t>
  </si>
  <si>
    <t>F2B BREAKING NEWS: _x000D_
All the news you need for Monday, April 04, 2023_x000D_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</si>
  <si>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Gz_pWZwBdMA</t>
  </si>
  <si>
    <t>2023 04 03</t>
  </si>
  <si>
    <t>https://youtu.be/aWeGuCX2ymw</t>
  </si>
  <si>
    <t>Ep. 1788 Parapod Re-cap  Media Awards Festival</t>
  </si>
  <si>
    <t>Tonight, Monday on FADE to BLACK: Jimmy Church presents his re-cap of the Parapod Festival and Media Awards that took place in Santa Clarita on April 1st... with all of the nominees and winners!!!_x000D_
_x000D_
Do NOT miss this very special broadcast... it was a great day and night for our Paranormal Community... celebratin those who create the best stuff... radio, film, television and podcasting._x000D_
_x000D_
Website: www.jimmychurchradio.com_x000D_
_x000D_
Air date: April 03, 2023_x000D_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</si>
  <si>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aWeGuCX2ymw</t>
  </si>
  <si>
    <t>https://youtu.be/IILPOc5WQoQ</t>
  </si>
  <si>
    <t>F2B BREAKING NEWS  Monday, April 03, 2023</t>
  </si>
  <si>
    <t>F2B BREAKING NEWS: _x000D_
All the news you need for Monday, April 03, 2023_x000D_
_x000D_
Life Wave X39:_x000D_
https://healingworxnow.com/_x000D_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</si>
  <si>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IILPOc5WQoQ</t>
  </si>
  <si>
    <t>2023 04 02</t>
  </si>
  <si>
    <t>https://youtu.be/6MKw8awl1yk</t>
  </si>
  <si>
    <t>Billy Carson and Jimmy Church LIVE in the Bunker!</t>
  </si>
  <si>
    <t>Billy Carson stops by the Bunker for a quick conversation about life._x000D_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</si>
  <si>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6MKw8awl1yk</t>
  </si>
  <si>
    <t>2023 03 30</t>
  </si>
  <si>
    <t>https://youtu.be/CnYfr4ZURB8</t>
  </si>
  <si>
    <t>F2B BREAKING NEWS  Thursday, March 30, 2023</t>
  </si>
  <si>
    <t>F2B BREAKING NEWS: _x000D_
All the news you need for Thursday, March 30, 2023_x000D_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</si>
  <si>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CnYfr4ZURB8</t>
  </si>
  <si>
    <t>2023 03 29</t>
  </si>
  <si>
    <t>https://youtu.be/tm9x5T_JTuo</t>
  </si>
  <si>
    <t>Ep. 1787 Reuben Langdon  ET and Consciousness</t>
  </si>
  <si>
    <t>Tonight, Wednesday on FADE to BLACK: Reuben Langdon is back with us to talk about ET and consciousness._x000D_
_x000D_
Reuben Langdon is an international Stuntman, Actor, Filmmaker and Video Game Star whose work you can see in productions like Pirates of the Caribbean, the Power Rangers series, and the highest grossing film of all time, Avatar, where he was the stunt double of Jake Sully’s alien Avatar._x000D_
_x000D_
Reuben shot to stardom in the video game world with leading roles as Ken Masters in Street Fighter and Dante in the Devil May Cry franchise. His film and television career has given him the opportunity to work with some of the biggest names on the silver screen, from actors Jackie Chan and Andy Serkis, to directors James Cameron, Peter Jackson, and Steven Spielberg._x000D_
_x000D_
It was while working on James Cameron’s Avatar that Reuben had his first UFO sighting and this sent him in the direction of researching UFOlogy and the paranormal. He is the creator and host of the popular TV show Interview With E.D. (Extra-Dimensionals) on the Gaia Network, and in 2013 he co-produced the five-day event at the National Press Club in Washington DC called the Citizen Hearing on Disclosure. The historical event brought together over 40 witnesses, to testify in front of 6 former members of Congress in a mock congressional hearing about ETs engaging the human race._x000D_
_x000D_
He is currently working on a new Docu-series around the legends of the Crystal Skulls and is helping to connect the dots between the Ancient Past and ever changing future._x000D_
_x000D_
Websites:_x000D_
http://interviewwithed.org_x000D_
http://www.reubenlangdon.com/_x000D_
http://citizenhearing.org_x000D_
_x000D_
Air date: March 29, 2023_x000D_
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</si>
  <si>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tm9x5T_JTuo</t>
  </si>
  <si>
    <t>https://youtu.be/9ceFhcx2Muo</t>
  </si>
  <si>
    <t>F2B BREAKING NEWS  Wednesday, March 29, 2023</t>
  </si>
  <si>
    <t>F2B BREAKING NEWS: _x000D_
All the news you need for Wednesday, March 29, 2023_x000D_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</si>
  <si>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9ceFhcx2Muo</t>
  </si>
  <si>
    <t>2023 03 28</t>
  </si>
  <si>
    <t>https://youtu.be/3FMeNH2JWJg</t>
  </si>
  <si>
    <t>Ep. 1786 Daniel Harary  'After They Came'</t>
  </si>
  <si>
    <t>Tonight, Tuesday on FADE to BLACK: Author and researcher Daniel Harary joins us to discuss his new book: 'After They Came'._x000D_
_x000D_
Noted Hollywood publicist Dan Harary is owner of The Asbury PR Agency of Beverly Hills, CA, and an author of three books to date, FLIRTING WITH FAME, CARROTS, and AFTER THEY CAME.  _x000D_
_x000D_
Dan graduated Boston University, worked at Columbia Pictures/New York, the American Film Institute, Playboy Channel, Columbia Pictures Television, and two top Hollywood entertainment PR agencies, before launching his own PR Agency in 1996.  _x000D_
_x000D_
Dan’s new/current/third book AFTER THEY CAME is presently making an impact within the U.S. UFO Research community: a three time UFO Experiencer, a longtime UFO Researcher, and a member of the global MUFON/LA UFO Research Organization. Dan believes his late father may have been involved with UFO reverse engineering during his 45 years working as an Electronics Engineer for the U.S. Army at Ft. Monmouth, New Jersey.   _x000D_
_x000D_
Website: www.danhararyauthor.com_x000D_
_x000D_
_x000D_
Air date: March 28, 2023_x000D_
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</si>
  <si>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3FMeNH2JWJg</t>
  </si>
  <si>
    <t>https://youtu.be/f0SaIKLOaNQ</t>
  </si>
  <si>
    <t>F2B BREAKING NEWS  Tuesday, March 28, 2023</t>
  </si>
  <si>
    <t>F2B BREAKING NEWS: _x000D_
All the news you need for Tuesday, March 28, 2023_x000D_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</si>
  <si>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f0SaIKLOaNQ</t>
  </si>
  <si>
    <t>2023 03 27</t>
  </si>
  <si>
    <t>https://youtu.be/aTM7cUxF2qo</t>
  </si>
  <si>
    <t>Ep. 1785 Jimmy Church  The Meaning of Life</t>
  </si>
  <si>
    <t>Tonight, Monday on FADE to BLACK: Jimmy Church gives his take on 'The Meaning of Life'._x000D_
_x000D_
Do NOT miss this very special broadcast... and to remind everyone that we will be Off-Air on Thursday night... we are getting ready for the Parapod Festival here in Los Angeles._x000D_
_x000D_
Website: www.jimmychurchradio.com_x000D_
_x000D_
_x000D_
Air date: March 27, 2023_x000D_
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</si>
  <si>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aTM7cUxF2qo</t>
  </si>
  <si>
    <t>https://youtu.be/h2lFt6yNYcs</t>
  </si>
  <si>
    <t>F2B BREAKING NEWS  Monday, March 27, 2023</t>
  </si>
  <si>
    <t>F2B BREAKING NEWS: _x000D_
All the news you need for Monday, March 27, 2023_x000D_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</si>
  <si>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h2lFt6yNYcs</t>
  </si>
  <si>
    <t>2023 03 24</t>
  </si>
  <si>
    <t>https://youtu.be/n0o7lrS4oeA</t>
  </si>
  <si>
    <t>Ep. 1784 Linda Moulton Howe  LMH Special!</t>
  </si>
  <si>
    <t>Tonight, Friday on FADE to BLACK: Linda Moulton Howe joins us for our LMH Special: A Life of Research!_x000D_
_x000D_
On April 1st, Linda will recieve a Media Legend Award at the Parapod Festival in Los Angeles for her lifetime commitment of research with our community and tonight we will celebrate with Linda! _x000D_
_x000D_
Linda is a graduate of Stanford University with a Master’s Degree in Communication and has received local, national and international awards, including three regional Emmys, a national Emmy nomination and a Station Peabody award._x000D_
_x000D_
Linda produces reports and edits Earthfiles.com, and hosts her live YouTube show each week as well as being on Ancient Aliens since it's first season._x000D_
_x000D_
Ms. Howe has traveled to Venezuela, Peru, Brazil, England, Norway, France, Switzerland, The Netherlands, Yugoslavia, Turkey, Ethiopia, Kenya, Egypt, Australia, Japan, Canada, Mexico, the Yucatan and Puerto Rico for her research and productions._x000D_
_x000D_
Website: http://www.earthfiles.com_x000D_
_x000D_
_x000D_
Air date: March 23, 2023_x000D_
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</si>
  <si>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n0o7lrS4oeA</t>
  </si>
  <si>
    <t>https://youtu.be/8zP0xMyJwLA</t>
  </si>
  <si>
    <t>F2B BREAKING NEWS  Friday, March 24, 2023</t>
  </si>
  <si>
    <t>F2B BREAKING NEWS: _x000D_
All the news you need for Friday, March 24, 2023_x000D_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</si>
  <si>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8zP0xMyJwLA</t>
  </si>
  <si>
    <t>2023 03 23</t>
  </si>
  <si>
    <t>https://youtu.be/4iIcEfWFvnE</t>
  </si>
  <si>
    <t>Ep. 1783 Ronny LeBlanc  Expedition Bigfoot!</t>
  </si>
  <si>
    <t>Tonight, Thursday on FADE to BLACK: Ronny LeBlanc joins us for a full night of Bigfoot!_x000D_
_x000D_
Ronny LeBlanc is a globally recognized figure in the world of paranormal, Bigfoot and UFOs._x000D_
_x000D_
Ronny stars in TRAVEL CHANNEL'S Hit Series EXPEDITION BIGFOOT (Season 4 Premieres 2023). He also stars in PARANORMAL CAUGHT ON CAMERA._x000D_
_x000D_
​Ronny is an independent researcher, screenwriter and author of the critically-acclaimed and best-selling book Monsterland: Encounters with UFOs, Bigfoot and Orange Orbs, which details the history and connection between the various phenomena, highlighting his experience and a research area called Monsterland in central Massachusetts. Ronny was the first person ever to cast a Bigfoot print in the Bay State from a trackway discovered by a couple in Leominster State Forest in the summer of 2010._x000D_
_x000D_
He is a regular speaker at the Exeter UFO Festival, New England UFO Conference and ParaFest and has been featured on nationally syndicated radio programs like Coast to Coast AM with George Noory, Fade to Black with Jimmy Church and was recently highlighted for his research in a cover story in The Boston Herald._x000D_
_x000D_
Website: https://www.ronnyleblanc.com/_x000D_
_x000D_
_x000D_
Air date: March 23, 2023_x000D_
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</si>
  <si>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4iIcEfWFvnE</t>
  </si>
  <si>
    <t>https://youtu.be/5aBg_tW9U_I</t>
  </si>
  <si>
    <t>F2B BREAKING NEWS  Thursday, March 23, 2023</t>
  </si>
  <si>
    <t>F2B BREAKING NEWS: _x000D_
All the news you need for Thursday, March 23, 2023_x000D_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</si>
  <si>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5aBg_tW9U_I</t>
  </si>
  <si>
    <t>2023 03 22</t>
  </si>
  <si>
    <t>https://youtu.be/tXfnhUdo8EI</t>
  </si>
  <si>
    <t>Ep. 1782 David Palmer  Pluto in Aquarius</t>
  </si>
  <si>
    <t>Tonight, Wednesday on FADE to BLACK: David Palmer is here to discuss the biggest event in Astrology... and our Solar System, ever. That's right, on March 23rd, Pluto enters Aquarius. _x000D_
_x000D_
Known as a famous celebrity astrologer, David Lawrence Palmer has been making waves in the media with being a media spiritual influencer. Having been on TV for over a decade, owning, co-founding, and producing the largest video horoscope media network and app, High Vibe TV. David has created a reputation for being the go to spiritual influencer around the world!_x000D_
_x000D_
David, aka, "The Leo King" owns and operates multiple OTT media corporations that produce, and distribute content via mobile apps, social media, and streaming platforms. The Leo King is also known for his speaking events, national tours, conferences and documentaries._x000D_
_x000D_
David currently owns, The Leo King, Inc., 12th House Media, Inc. and is the Founder of High Vibe TV, and Spiritual Dance Music._x000D_
_x000D_
Website: https://www.theleoking.com/_x000D_
_x000D_
_x000D_
Air date: March 22, 2023_x000D_
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</si>
  <si>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tXfnhUdo8EI</t>
  </si>
  <si>
    <t>https://youtu.be/_cTlZ_Vkie4</t>
  </si>
  <si>
    <t>F2B BREAKING NEWS  Wednesday, March 22, 2023</t>
  </si>
  <si>
    <t>F2B BREAKING NEWS: _x000D_
All the news you need for Wednesday, March 22, 2023_x000D_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</si>
  <si>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_cTlZ_Vkie4</t>
  </si>
  <si>
    <t>2023 03 21</t>
  </si>
  <si>
    <t>https://youtu.be/yBvLe7t3ztE</t>
  </si>
  <si>
    <t>Ep. 1781 Jimmy Church  Report  Artificial Intelligence</t>
  </si>
  <si>
    <t>Tonight, Tuesday on FADE to BLACK: Jimmy Church is here for a Special Report: Artificial Intelligence._x000D_
_x000D_
AI is taking over our world at a faster pace than anyone anticipated... and tonight, Jimmy will cover every angle: The Who, What, Where, and Why._x000D_
_x000D_
Website: www.jimmychurchradio.com_x000D_
_x000D_
_x000D_
Air date: March 21, 2023_x000D_
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</si>
  <si>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yBvLe7t3ztE</t>
  </si>
  <si>
    <t>https://youtu.be/i_kd6_-JjDo</t>
  </si>
  <si>
    <t>F2B BREAKING NEWS  Tuesday, March 21, 2023</t>
  </si>
  <si>
    <t>F2B BREAKING NEWS: _x000D_
All the news you need for Monday, March 21, 2023_x000D_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</si>
  <si>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i_kd6_-JjDo</t>
  </si>
  <si>
    <t>2023 03 20</t>
  </si>
  <si>
    <t>https://youtu.be/P2KKM39K3rA</t>
  </si>
  <si>
    <t>Ep. 1780 Susan Schumsky  India and the Beatles</t>
  </si>
  <si>
    <t>Tonight, Monday on FADE to BLACK: Susan Schumsky joins us to talk about her book: The Inner Light: How India Influenced the Beatles.
Susan Shumsky, D.D. has authored twenty books in English, released thirty-six foreign editions, won forty-three book awards, and done 1,300 media
appearances. 
A rare insider, she was on the Maharishi Mahesh Yogi’s personal staff for six years and lived in his ashrams for twenty years.
A pioneer in the human potential field, she teaches meditation, prayer, affirmation, and intuition. Her book titles include Miracle Prayer, Divine Revelation, Exploring Meditation, Ascension, Instant Healing, The Power of Auras, Awaken Your Third Eye, Awaken Your Divine Intuition, Color Your Chakras, The Big Book of Chakras, Third Eye Meditations, Earth Energy Meditations, Prosperity Meditations, and The Inner Light: How India Influenced the Beatles. Shumsky has done over 1300 media appearances, 700 live appearances, and is featured in several movies, including The Beatles and India.
Website: http://www.divinerevelation.org/
Air date: March 20, 2023_x000D_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</si>
  <si>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P2KKM39K3rA</t>
  </si>
  <si>
    <t>https://youtu.be/DrXtAGy7IJg</t>
  </si>
  <si>
    <t>F2B BREAKING NEWS  Monday, March 20, 2023</t>
  </si>
  <si>
    <t>F2B BREAKING NEWS: Monday, March 20, 2023_x000D_
All of the news that you need..._x000D_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</si>
  <si>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DrXtAGy7IJg</t>
  </si>
  <si>
    <t>2023 03 16</t>
  </si>
  <si>
    <t>https://youtu.be/_8I-p0Ihdmk</t>
  </si>
  <si>
    <t>Ep. 1779 Cristina Gomez   Bigfoot!</t>
  </si>
  <si>
    <t>Cristina Gomez is a video content creator and podcaster who brings a young and fresh perspective to the UFO and Paranormal research fields.
She has produced and presented over 250 shows for her YouTube channel and podcast platform, while attending University as a full time student pursuing a BA degree in Business and Communication.
In October of 2021, Cristina was picked up by KUNX Talk Radio and the UnX Network for airing of her popular weekly interview show, ‘Shifting the Paradigm’.
Cristina presents four weekly shows, ‘Mysteries with a History’, co-hosted by veteran radio host Jimmy Church of Fade to Black Radio, ‘Shifting the Paradigm’, 'Strange News', and the 'Unknown Zone'.
Cristina Gomez has appeared on many talk shows and podcasts such as the Paranormal Podcast with Jim Harold, The Martin Willis Show, The Micah Hanks Show, among many others.
Website: https://strangeparadigms.com/
YouTube: https://www.youtube.com/c/ParadigmShifts
Twitter: https://www.twitter.com/Eyes_OnTheSkies
Facebook: https://www.facebook.com/Paradigm.Shifts.Official/
Instagram: https://www.instagram.com/strangeparadigms/
Air date: March 16, 2023_x000D_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</si>
  <si>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_8I-p0Ihdmk</t>
  </si>
  <si>
    <t>https://youtu.be/o9mVj71iCBs</t>
  </si>
  <si>
    <t>F2B BREAKING NEWS  Thursday, March 16, 2023</t>
  </si>
  <si>
    <t>F2B BREAKING NEWS: _x000D_
All the news you need for Thursday, March 16, 2023_x000D_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</si>
  <si>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o9mVj71iCBs</t>
  </si>
  <si>
    <t>2023 03 15</t>
  </si>
  <si>
    <t>https://youtu.be/XQcZVrnfbZ8</t>
  </si>
  <si>
    <t>Ep. 1778 Cheuk Fei  MJ-13 From the Bunker!</t>
  </si>
  <si>
    <t>Tonight, Wednesday on FADE to BLACK: Cheuk Fei joins us LIVE in the Bunker... he's the host of the MJ-13 radio show in Hong Kong... and he's an OG Fadernaught!_x000D_
_x000D_
Cheuk Fei is an artist, film-maker, lecturer, writer &amp; program host in Hong Kong, China. In 2008 he began hosting an internet radio program before starting his own internet radio station in 2010 covering UFOs and the unexplained._x000D_
_x000D_
Website: https://mj13show.com/_x000D_
_x000D_
_x000D_
Air date: March 15, 2023_x000D_
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</si>
  <si>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XQcZVrnfbZ8</t>
  </si>
  <si>
    <t>https://youtu.be/Zi_aK9IYmbQ</t>
  </si>
  <si>
    <t>F2B BREAKING NEWS  Wednesday, March 15, 2023</t>
  </si>
  <si>
    <t>F2B BREAKING NEWS: _x000D_
All the news you need for Wednesday, March 15, 2023
Season One of 'Into the Vortex':
www.intothevortex.tv
First Annual 4BIDDEN Conscious Awards
July 30th, 2023 at 5:00pm
https://www.4biddenknowledge.com/4bidden-conscious-award
Stairway to the Stars 
November 10, 11 &amp; 12
Luxor Las Vegas
Website: https://disclosurefest.org/
The Parapod Festival at the Valencia Hyatt Regency:
https://www.parapodfilmfest.com/
Hidden Secrets Cruise Apr 7-14 2023:
http://www.divinetravels.com/HiddenSecrets2023.html
Awakening Expo Manchester, UK:
Website: http://awakeningexpo.com/
Watch The Black Knight Satellite:
https://www.4biddenknowledge.tv/videos/the-black-knight-satellite-beyond-the-signal
River Moon Coffee:
https://rivermoonwellness.com/product-category/private-blends/jimmy-church/
Einstein Skulls:
https://einsteinthecrystalskull.com/category/EINSTEIN-IMPRINTED-SKULLS-c1718339
Our LIVE show 7-10pm PT Mon-Thursday:
https://jimmychurchradio.com/
FADE to BLACK Fadernaut Memberships:
https://jimmychurchradio.com/membership-options/
FADE to BLACK Podcast subscriptions:
https://jimmychurchradio.com/podcast/
FADE to BLACK on Facebook:
https://facebook.com/JimmyChurchRadio</t>
  </si>
  <si>
    <t>Zi_aK9IYmbQ</t>
  </si>
  <si>
    <t>2023 03 14</t>
  </si>
  <si>
    <t>https://youtu.be/zGf11k8tgDo</t>
  </si>
  <si>
    <t>Ep. 1777 Vivian Chauvet  Modern ET Contact</t>
  </si>
  <si>
    <t>Tonight, Tuesday on FADE to BLACK: Vivian Chauvet is back with us to talk about the modern aspects of ET Contact and what may be going on today with our planet._x000D_
_x000D_
Originally from Canada, Viviane Chauvet is internationally recognized for her inspirational life journey as an advanced Arcturian hybrid. Viviane’s healing practice and teachings inspire star seeds and lightworkers to live in Universal Oneness as sovereign Divine Essence of Light. She is a multidimensional frequency healer, galactic ambassador, trans voice channel, and Arcturus high priestess. Viviane has worked as a hybrid consultant on j3FILM award-winning documentaries “Extraordinary: The Seeding” and "Extraordinary: The Revelations". Today, she is the producer and co-host of The Infinite Star Connections podcast._x000D_
_x000D_
Website: https://infinitehealingfromthestars.com/_x000D_
_x000D_
_x000D_
Air date: March 14, 2023_x000D_
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</si>
  <si>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zGf11k8tgDo</t>
  </si>
  <si>
    <t>https://youtu.be/aT4K4K7iF7k</t>
  </si>
  <si>
    <t>F2B BREAKING NEWS  Tuesday, March 14, 2023</t>
  </si>
  <si>
    <t>F2B BREAKING NEWS: _x000D_
All the news you need for Tuesday, March 14, 2023_x000D_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</si>
  <si>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aT4K4K7iF7k</t>
  </si>
  <si>
    <t>2023 03 13</t>
  </si>
  <si>
    <t>https://youtu.be/GprfIzQe8kA</t>
  </si>
  <si>
    <t>Ep. 1776 Timothy Hogan  The Knights Templar in Egypt</t>
  </si>
  <si>
    <t>Timothy W. Hogan is the world wide Grand Master for the Knights Templar, OTSI, and he runs the Templar Collegia in conjunction with it. He has been knighted in France into the Order of the Paraclete and the Dove, and knighted in Scotland into the Order of Saint Andrews, and into the Royal Order of Scotland. He has also been knighted as a Gold Star Sir Knight of the Knights of the Glen._x000D_
_x000D_
Timothy has been a student and Past Master within several different esoteric organizations over the last 25 years. He has studied and served as a leader within various branches of Freemasonry, Rosicrucianism, Martinism, and Templarism, as well as other Orders of both Eastern and Western lineage. He has written 8 books, and dozens of articles for different periodicals. He is known for speaking worldwide at both public and private venues, delivering hundreds of lectures. Timothy Hogan serves as an expert in cross cultural symbolism, and he regularly works as a consultant in the entertainment industry, and helping in Track II Diplomacy worldwide._x000D_
_x000D_
Website: https://www.amazon.com/Timothy-Hogan/e/B006QH94T4_x000D_
_x000D_
_x000D_
Air date: March 13, 2023_x000D_
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</si>
  <si>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GprfIzQe8kA</t>
  </si>
  <si>
    <t>https://youtu.be/rYGjNOsrPvA</t>
  </si>
  <si>
    <t>F2B BREAKING NEWS  Monday, March 13, 2023</t>
  </si>
  <si>
    <t>F2B BREAKING NEWS: _x000D_
All the news you need for Monday, March 13, 2023_x000D_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</si>
  <si>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rYGjNOsrPvA</t>
  </si>
  <si>
    <t>2023 03 09</t>
  </si>
  <si>
    <t>https://youtu.be/vHgXzdMJFI4</t>
  </si>
  <si>
    <t>Ep. 1775 Hoekstra Smith  The Mother Earth Effect</t>
  </si>
  <si>
    <t>Tonight, Thursday on FADE to BLACK: Elisabeth Hoekstra and Olivia Ramirez Smith are with us to talk about their new book: 'The Mother Earth Effect', grounding, and how to take the next step in changing your life._x000D_
_x000D_
Elisabeth Hoekstra’s first career was in the entertainment industry, where she worked as a model and actor on nationally syndicated television programs, movies, music videos, and magazines. _x000D_
_x000D_
Throughout her various careers, she has seen how stress can take its toll on people’s mental and physical well-being, leading her to work at a holistic wellness center. _x000D_
 _x000D_
Today, Elisabeth is the Director of Operations for the world-wide brand and TV network, 4biddenknowledge Inc. She is now helping to organize and grow 4biddenknowledge Inc. mainstream, all while hosting her popular podcast “Bio-Hack Your Best Life” alongside President/CEO of 4biddenknowledge, Billy Carson. Elisabeth’s most recent accomplishments have been writing her first book, “The Recipe to Elevated Consciousness” which quickly became a best seller, as well as receiving a certificate in cell biology – mitochondria from Harvard University. Currently, she’s enrolled in the Neuroscience program at Harvard University._x000D_
_x000D_
Olivia Smith is a producer of the award-winning Earthing Movie and well known as the Earthing _x000D_
ambassador, she is also a Master LP Practitioner, Master Hypnotherapy Practitioner, and coauthor of Sacred Spaces. _x000D_
_x000D_
She developed her passion for supporting and empowering women while owning and operating a _x000D_
wellness center and spa for 17 years._x000D_
_x000D_
With Earthing alone serving as a powerful method to reduce stress, tension, and pain in the body, Olivia become a Master NLP Practitioner and a Master Hypnotherapy Practitioner to strengthen her ability to help women experience a more powerful and complete transformation. _x000D_
_x000D_
_x000D_
Websites: _x000D_
https://www.themothereartheffect.com/_x000D_
https://www.amazon.com/Mother-Earth-Effect-Connect-Heal/dp/B0BW2WR83H_x000D_
https://www.4biddenknowledge.tv/_x000D_
https://www.4biddenknowledge.com/_x000D_
_x000D_
Air date: March 09, 2023_x000D_
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</si>
  <si>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vHgXzdMJFI4</t>
  </si>
  <si>
    <t>https://youtu.be/kUOGwEW4bnk</t>
  </si>
  <si>
    <t>F2B BREAKING NEWS  Thursday, March 09, 2023</t>
  </si>
  <si>
    <t>F2B BREAKING NEWS: _x000D_
All the news you need for Thursday, March 09, 2023_x000D_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</si>
  <si>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kUOGwEW4bnk</t>
  </si>
  <si>
    <t>2023 03 08</t>
  </si>
  <si>
    <t>https://youtu.be/haI9aNGM-os</t>
  </si>
  <si>
    <t>Ep. 1774 Staci Layne Wilson  Music and the Paranormal</t>
  </si>
  <si>
    <t>Tonight, Wednesday on FADE to BLACK: Author and director Staci Layne Wilson is with us for the first time to discuss her research into musicians and the paranormal and her new, award winning film: 'The Ventures: Stars on Guitars'._x000D_
_x000D_
Staci is a multi-award-winning author, _x000D_
journalist, and filmmaker specializing in rock music history. Staci is a Hollywood historian, and the author of the bestselling Gen X memoir, 'So L.A.' which is about her unusual upbringing in and around Tinsel Town in the 1970s and ‘80s._x000D_
_x000D_
She is the creator of the Rock &amp; Roll Nightmares book _x000D_
series, and she directed a music documentary, The _x000D_
Ventures: Stars on Guitars. In the course of her work, Staci has interviewed David Crosby, John Fogerty, Jimmy Page, Joni Mitchell, Rob Zombie, Cherie Currie, and Gene Simmons._x000D_
_x000D_
Website: https://www.stacilaynewilson.com/_x000D_
_x000D_
Air date: March 08, 2023_x000D_
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</si>
  <si>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haI9aNGM-os</t>
  </si>
  <si>
    <t>https://youtu.be/fNc6BW1Fv2Y</t>
  </si>
  <si>
    <t>F2B BREAKING NEWS  Wednesday, March 08, 2023</t>
  </si>
  <si>
    <t>F2B BREAKING NEWS: _x000D_
All the news you need for Wednesday, March 08, 2023_x000D_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</si>
  <si>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fNc6BW1Fv2Y</t>
  </si>
  <si>
    <t>2023 03 07</t>
  </si>
  <si>
    <t>https://youtu.be/h33yJO8VoSQ</t>
  </si>
  <si>
    <t>Ep. 1773 Oeming Soma  Conspiracy Comic Artists</t>
  </si>
  <si>
    <t>Tonight, Tuesday on FADE to BLACK: Michael Oeming and Taki Soma join us to talk about the release of 'Project Blue Book' and what it's like to be the world-class UFO/Paranormal/Conspiracy comic artists of our community!_x000D_
_x000D_
Michael Avon Oeming is the Eisner, Harvey and Eagle award winning co-creator and artist of Powers. He also is an Executive Producer on the Powers TV series from Sony/Playstation which ran for two seasons. Michael began his career as an inker at the age of 14 and has written and drawn Thor Ragnarok, Red Sonja, Batman, Superman, Dick Tracy but is best known for his creator owned works such as The Victories, the Mice Templar, Takio, United States of Murder Inc and many others, mostly with his partners Brian Bendis and wife Taki Soma. Michael helped develop comics for Left 4 Dead, Portal, Team Fortress and his art can be seen on the covers for the comics in the Last of Us television series. His current project is Blue Book with James Tynion an faithful retelling of the UFO phenomena available from Dark Horse Comics beginning with the Betty and Barney Hill story._x000D_
_x000D_
Taki Soma is a HUGO award nominated artist, writer, and a colorist. Soma has worked on creator-owned projects such as Rapture, Sinergy, The Victories, United States of Murder, Inc., Bitch Planet, Dick Tracy, Iron Man, an auto-bio GN titled Sleeping While Standing which was listed as one of the best graphic novels of 2022 by the American Library Association.  Soma has worked with such publishers such as Image, IDW, Marvel, Dark Horse, Jinxworld, Avery Hill and more. Soma lives surrounded by furry critters and a husband who shares the same passion in comics._x000D_
_x000D_
Website: https://michaelavonoeming.com/_x000D_
_x000D_
_x000D_
Air date: March 07, 2023_x000D_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</si>
  <si>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h33yJO8VoSQ</t>
  </si>
  <si>
    <t>https://youtu.be/a5AqBK3Y4ZE</t>
  </si>
  <si>
    <t>F2B BREAKING NEWS  Tuesday, March 07, 2023</t>
  </si>
  <si>
    <t>F2B BREAKING NEWS: _x000D_
All the news you need for Tuesday, March 07, 2023_x000D_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</si>
  <si>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a5AqBK3Y4ZE</t>
  </si>
  <si>
    <t>2023 03 06</t>
  </si>
  <si>
    <t>https://youtu.be/yAwqQ6piGQU</t>
  </si>
  <si>
    <t>Ep. 1772 Jimmy Church  AMA  Ask Me Anything!</t>
  </si>
  <si>
    <t>Tonight, Monday on FADE to BLACK: It's our monthly AMA: Ask Jimmy Anything!!! Post your questions in our YouTube Chat, our FB company page, or the Twitter Sandbox with #F2B!!!_x000D_
_x000D_
_x000D_
Air date: March 06, 2023_x000D_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</si>
  <si>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yAwqQ6piGQU</t>
  </si>
  <si>
    <t>https://youtu.be/hdE4uU56uJk</t>
  </si>
  <si>
    <t>F2B BREAKING NEWS  Monday, March 06, 2023</t>
  </si>
  <si>
    <t>All the news you need for Thursday, March 02, 2023_x000D_
_x000D_
Season One of 'Into the Vortex':_x000D_
www.intothevortex.tv_x000D_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</si>
  <si>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hdE4uU56uJk</t>
  </si>
  <si>
    <t>2023 03 02</t>
  </si>
  <si>
    <t>https://youtu.be/2K3F6sOy2xI</t>
  </si>
  <si>
    <t>Ep. 1771 Randall Carlson  Our Secret History</t>
  </si>
  <si>
    <t>Tonight, Thursday on FADE to BLACK: Randall Carlson, known as 'The Beard of Knowledge', joins us for this exclusive evening to discuss our secret history!_x000D_
_x000D_
Randall is a master builder and architectural designer, teacher, geometrician, geomythologist, geological explorer and renegade scholar. He has 4 decades of study, research and exploration Into the interface between ancient mysteries and modern science, has been an active Freemason for 30 years and is Past Master of one of the oldest and largest Masonic lodges in Georgia. He has been recognized by The National Science Teachers Association for his commitment to Science education for young people._x000D_
_x000D_
His work incorporates Ancient Mythology, Astronomy, Earth Science, Paleontology, Symbolism, Sacred Geometry and Architecture, Geomancy, and other arcane and scientific traditions. For over 25 years he has presented classes, lectures, and multimedia programs synthesizing this information for students of the Mysteries._x000D_
_x000D_
Website: https://randallcarlson.com/_x000D_
_x000D_
Air date: March 02, 2023_x000D_
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</si>
  <si>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2K3F6sOy2xI</t>
  </si>
  <si>
    <t>https://youtu.be/aSGd0nDVmbo</t>
  </si>
  <si>
    <t>F2B BREAKING NEWS  Thursday, March 02, 2023</t>
  </si>
  <si>
    <t>All of the news that you need for Thursday, March 02, 2023_x000D_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</si>
  <si>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aSGd0nDVmbo</t>
  </si>
  <si>
    <t>2023 03 01</t>
  </si>
  <si>
    <t>https://youtu.be/vAajis7YuIw</t>
  </si>
  <si>
    <t>Ep. 1770 Cheryl Costa  UFOs In Your State</t>
  </si>
  <si>
    <t>Tonight, Wednesday on FADE to BLACK: Cheryl Costa is here to discuss the UFOs in your state and where to find them!_x000D_
_x000D_
Cheryl is a native and resident of upstate New York who saw her first UFO at age 12. A military veteran, she’s a retired information security professional from the aerospace Industry. She’s been a speaker at the International UFO Congress and at the MUFON Symposium. From 2013 thru 2019 she wrote the UFO column “New York Skies” for SyracuseNewTimes.com and holds a bachelor of arts degree from the State University of New York at Empire State College in entertainment writing._x000D_
_x000D_
Website: Amazon: https://www.amazon.com/Books-Cheryl-Costa/s?rh=n%3A283155%2Cp_27%3ACheryl+Costa_x000D_
_x000D_
Air date: February 28, 2023_x000D_
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</si>
  <si>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vAajis7YuIw</t>
  </si>
  <si>
    <t>https://youtu.be/NxN8qn6Z0RM</t>
  </si>
  <si>
    <t>F2B BREAKING NEWS  Wednesday, March 01, 2023</t>
  </si>
  <si>
    <t>All of the news that you need for Wednesday, March 01, 2023_x000D_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</si>
  <si>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NxN8qn6Z0RM</t>
  </si>
  <si>
    <t>2023 02 28</t>
  </si>
  <si>
    <t>https://youtu.be/IEw_PCPIiLs</t>
  </si>
  <si>
    <t>Ep. 1769 Billy Carson  4Bidden Knowledge</t>
  </si>
  <si>
    <t>Tonight, Tuesday on FADE to BLACK: Billy Carson joins us for an open conversation about all of the knowledge that is being supressed and hidden from us and what we can do about it._x000D_
_x000D_
Billy Carson is the founder of 4biddenknowledge, the author of ‘The Compendium Of The Emerald Tablets’ and the expert host for Deep Space on Gaia._x000D_
_x000D_
Carson’s 4biddenknowledge has millions followers and subscribers throughout social media._x000D_
_x000D_
Billy is the founder of 4biddenknowledge Inc., and is the Best Selling Author of 'The Compendium Of The Emerald Tablets' and 'Woke Doesn't Mean Broke'._x000D_
_x000D_
Mr. Carson is the CEO of First Class Space Agency based in Fort Lauderdale, Florida. Carson’s space agency is involved in research and development of alternative propulsion systems and zero-point energy devices._x000D_
_x000D_
Billy is also the founder of Pantheon Elite Records, a contributor to Thrive Global and is a registered International Journalist._x000D_
_x000D_
Recently, Mr. Carson earned the Certificate of Science (with an emphasis on Neuroscience) at M.I.T._x000D_
_x000D_
Websites:_x000D_
https://www.4biddenknowledge.com/_x000D_
https://www.4biddenknowledge.tv/_x000D_
_x000D_
Air date: February 28, 2023_x000D_
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</si>
  <si>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IEw_PCPIiLs</t>
  </si>
  <si>
    <t>https://youtu.be/rPtUHWGtk60</t>
  </si>
  <si>
    <t>F2B BREAKING NEWS  Tuesday, February 28, 2023</t>
  </si>
  <si>
    <t>All of the news that you need for Tuesday, February 28, 2023_x000D_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</si>
  <si>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rPtUHWGtk60</t>
  </si>
  <si>
    <t>2023 02 27</t>
  </si>
  <si>
    <t>https://youtu.be/29SeOszZFG0</t>
  </si>
  <si>
    <t>Ep. 1768 Robert Schoch  The Secret History of Rocks</t>
  </si>
  <si>
    <t>Tonight, Monday on FADE to BLACK: Robert Schoch is back with us to discuss his latest research and the re-dating of our history._x000D_
_x000D_
Dr. Robert M. Schoch, a full-time faculty member at the College of General Studies at Boston University since 1984, earned his Ph.D. in Geology and Geophysics at Yale University, his M.S. and M.Phil. in Geology and Geophysics from Yale, as well as degrees in Anthropology (B.A.) and Geology (B.S.) from George Washington University._x000D_
_x000D_
In the early 1990s, Dr. Schoch along with John Anthony West, recast the date of the Great Sphinx of Egypt from 2,600 BC back to 10,500 BC… by demonstrating that the monument has been heavily eroded by water despite the fact that its location on the edge of the Sahara has endured hyper-arid climactic conditions for the past 5,000 years._x000D_
_x000D_
Dr. Schoch revealed to the world that mankind’s history is greater and older than previously believed._x000D_
_x000D_
Website: https://www.robertschoch.com/_x000D_
_x000D_
Air date: February 27, 2023_x000D_
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</si>
  <si>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29SeOszZFG0</t>
  </si>
  <si>
    <t>https://youtu.be/1yjStkw0r8k</t>
  </si>
  <si>
    <t>F2B BREAKING NEWS  Monday, February 27, 2023</t>
  </si>
  <si>
    <t>All of the news that you need for Monday, February 27, 2023_x000D_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</si>
  <si>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1yjStkw0r8k</t>
  </si>
  <si>
    <t>2023 02 23</t>
  </si>
  <si>
    <t>https://youtu.be/nnv6MPKH_08</t>
  </si>
  <si>
    <t>Ep. 1767 Chris Macklin  Off-Planet A.I.</t>
  </si>
  <si>
    <t>Tonight, Thursday on FADE to BLACK: Dr. Christopher Macklin is here to discuss off-planet AI: Transhumanism, nanotech and their effects on humanity._x000D_
_x000D_
Christopher Macklin is a spiritual and metaphysical lecturer, author and remote viewer who shares his insights in the fields of spirituality, health and wellness and the paranormal._x000D_
_x000D_
Dr. Macklin treats Emotional Disorders, including Addictions, Chronic Depression, Schizophrenia and Bi-Polar Disorder. The whole person, and their whole life are treated, therefore relationships of families and loved ones can also be repaired and restored.  _x000D_
_x000D_
His exemplary research findings are culled from scientific evidence, intuitive information and divine connection  which makes him a highly respected speaker, lecturer and medical consultant world-wide._x000D_
_x000D_
Website: https://www.globalenlightenmentproject.com/_x000D_
_x000D_
Air date: February 23, 2023_x000D_
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</si>
  <si>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nnv6MPKH_08</t>
  </si>
  <si>
    <t>https://youtu.be/3YGb5z0e5Ys</t>
  </si>
  <si>
    <t>F2B BREAKING NEWS  Thursday, February 23, 2023</t>
  </si>
  <si>
    <t>All of the news that you need for Thursday, February 23, 2023_x000D_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</si>
  <si>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3YGb5z0e5Ys</t>
  </si>
  <si>
    <t>2023 02 22</t>
  </si>
  <si>
    <t>https://youtu.be/sBPTzDABp30</t>
  </si>
  <si>
    <t>Ep. 1766 Chris Bledsoe  UFO of God</t>
  </si>
  <si>
    <t>Tonight, Wednesday on FADE to BLACK: Chris Bledsoe is with us to talk about the release of his new, best-selling book: 'UFO of God'._x000D_
_x000D_
Chris is a UFO experiencer and a strong believer in God. His life, now that his children are grown, is centered around telling his story and understanding why his experiences are increasing. He is passionate about keeping an open mind and engaging those who question who we are and why we are here. Most importantly he’s working to understand the consciousness connection with UFOs and how it impacts his faith. Like most of us, he is driven to know the answer to the age-old question, "Are we alone?" Chris lives in North Carolina with his wife, Yvonne, and their two dogs._x000D_
_x000D_
Websites:  _x000D_
https://ufoofgod.com/_x000D_
https://www.amazon.com/dp/B0BMZ7ZMSD/ref=sr_1_3?crid=3HUWOVUNZ5U43&amp;keywords=ufo+of+god+chris+bledsoe&amp;qid=1668966964&amp;sprefix=ufo+of+god+chris+bledsoe%2Caps%2C56&amp;sr=8-3_x000D_
_x000D_
Air date: February 22, 2023_x000D_
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</si>
  <si>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sBPTzDABp30</t>
  </si>
  <si>
    <t>https://youtu.be/czIvMTD90eI</t>
  </si>
  <si>
    <t>F2B BREAKING NEWS  Wednesday, February 22, 2023</t>
  </si>
  <si>
    <t>All of the news that you need for Wednesday, February 22, 2023_x000D_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</si>
  <si>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czIvMTD90eI</t>
  </si>
  <si>
    <t>2023 02 21</t>
  </si>
  <si>
    <t>https://youtu.be/to0I0fpz2kM</t>
  </si>
  <si>
    <t>Ep. 1765 Kelly Sullivan  Dreams  Tragic into Magic</t>
  </si>
  <si>
    <t>Tonight, Tuesday on FADE to BLACK: Kelly Sullivan Walden joins us to talk about dreams... and: 'A Crisis is a Terrible Thing to Waste: The Art of Transforming the Tragic into Magic'._x000D_
_x000D_
Kelly Sullivan Walden is an award-winning, international bestselling author of ten books, her latest is 'A Crisis is a Terrible Thing to Waste: The Art of Transforming the Tragic into Magic'._x000D_
_x000D_
Kelly is a dream expert, certified clinical hypnotherapist, inspirational speaker, workshop facilitator and holds a doctorate degree in interfaith studies. Her unique approach to dream-work led her to consultant with thousands of individuals from Fortune 500 executives to celebrities to stay-at-home moms. She’s had the honor of interpreting dreams for Doctor Oz, Ricki Lake, George Noory (Coast to Coast) the hosts from The Real, Topher Grace, the Housewives of NY and the O.C. and many more. She’s the bestselling author four oracle decks (Hero’s Journey Dream Oracle, Dream Oracle Cards, Dream Goddess Empowerment Deck, Awakened Dreamer Oracle Cards), and two apps. _x000D_
_x000D_
Her books include, 'I Had the Strangest Dream', 'It’s All in Your Dreams', 'Dreaming Heaven', 'The Love, Sex &amp; Relationship Dream Dictionary', 'Chicken Soup for the Soul: Dreams and Premonitions', 'Chicken Soup for the Soul: Dreams and the Unexplainable', 'Luminous Humanness'._x000D_
_x000D_
She hosts The Kelly Sullivan Walden Show podcast and is the founder of DreamWork Practitioner Training, an online professional-development program empowering people to incorporate dream-work into their careers. _x000D_
_x000D_
Website: www.KellySullivanWalden.com_x000D_
_x000D_
Air date: February 21, 2023_x000D_
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</si>
  <si>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to0I0fpz2kM</t>
  </si>
  <si>
    <t>https://youtu.be/LDv89B-BTYs</t>
  </si>
  <si>
    <t>F2B BREAKING NEWS  Tuesday, February 21, 2023</t>
  </si>
  <si>
    <t>all the news you need for Tuesday, February 21, 2023_x000D_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</si>
  <si>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LDv89B-BTYs</t>
  </si>
  <si>
    <t>2023 02 15</t>
  </si>
  <si>
    <t>https://youtu.be/FJmiNovhJWw</t>
  </si>
  <si>
    <t>Ep. 1764 Richard Dolan  UFOs Over North America</t>
  </si>
  <si>
    <t>Tonight, Wednesday on FADE to BLACK: Richard Dolan is with us and we are going to talk about the skies over North America and what may be going on with missiles, UFOs/UAPs, and the agenda behind it all._x000D_
_x000D_
Richard is one of the world’s leading researchers and writers on the subject of UFOs, and believes that they constitute the greatest mystery of our time._x000D_
_x000D_
Dolan completed his graduate work at the University of Rochester, where he studied U.S. Cold War strategy, European history, and international diplomacy. Richard also studied at Alfred University and Oxford University._x000D_
_x000D_
He is the author of UFOs and the National Security State, A.D. After Disclosure, UFOs and the 21st Century Mind, and his latest: The Alien Agendas: A Speculative Analysis of Those Visiting Earth._x000D_
_x000D_
Richard’s weekly “Fireside Chat” video podcast with his latest thoughts is over at Richard Dolan Members... He is currently featured on several television series and documentaries, including Ancient Aliens, Hangar One: The UFO Files and the new feature film: The Observers._x000D_
_x000D_
Website:_x000D_
https://richarddolanmembers.com/_x000D_
_x000D_
Air date: February 15, 2023_x000D_
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</si>
  <si>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FJmiNovhJWw</t>
  </si>
  <si>
    <t>https://youtu.be/yJIhgcOH-1s</t>
  </si>
  <si>
    <t>F2B BREAKING NEWS  Wednesday, February 15, 2023</t>
  </si>
  <si>
    <t>All of the news that you need for February 15, 2023_x000D_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</si>
  <si>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yJIhgcOH-1s</t>
  </si>
  <si>
    <t>2023 02 14</t>
  </si>
  <si>
    <t>https://youtu.be/fGf09lYv0nE</t>
  </si>
  <si>
    <t>Ep. 1763 Ismael Perez  Our Cosmic Origin</t>
  </si>
  <si>
    <t>Tonight, Tuesday on FADE to BLACK: Ismael Perez joins us for the first time and we are going to discuss: 'Our Cosmic Origin' and take a deep dive into the Multiverse!_x000D_
_x000D_
Ismael is an awakened star seed with memories of an ancient galactic war that took place in our galaxy and has been getting downloads about galactic and cosmic intel for many years now.  _x000D_
_x000D_
He is the author of 'Our Cosmic Origin', In this book, he proposes the idea that mankind’s origin was cosmic and galactic revealing a higher cosmology involving the existence of endless worlds and other universes. He believes himself to be one of many many cosmic ambassadors that have incarnated at this time to help restore the earth in its rightful place in the galactic and cosmic community. _x000D_
_x000D_
Websites:_x000D_
https://www.amazon.com/dp/B0BS8KTXFZ?fbclid=PAAaZotlTV0gZWuBmD2CKV1Y3hyYseJCj6HZpAAGyScKMvVMSLYuSwevg3VFQ_x000D_
_x000D_
https://instagram.com/projectrestorationzion1?igshid=YmMyMTA2M2Y=</t>
  </si>
  <si>
    <t>fGf09lYv0nE</t>
  </si>
  <si>
    <t>https://youtu.be/YUCbbxfJUNc</t>
  </si>
  <si>
    <t>F2B BREAKING NEWS  Tuesday, February 14, 2023</t>
  </si>
  <si>
    <t>All of the news that you need for Tuesday, February 14, 2023_x000D_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</si>
  <si>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YUCbbxfJUNc</t>
  </si>
  <si>
    <t>2023 02 13</t>
  </si>
  <si>
    <t>https://youtu.be/uKJ5o4If8ro</t>
  </si>
  <si>
    <t>Ep. 1762 2023 Conscious Life Expo ReCap Special!</t>
  </si>
  <si>
    <t>We just got back from the 2023 CLE, an amazing three days and tonight we'll cover it all, with video, images, and one story after another..._x000D_
_x000D_
Air date: February 13, 2023_x000D_
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</si>
  <si>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uKJ5o4If8ro</t>
  </si>
  <si>
    <t>2023 02 08</t>
  </si>
  <si>
    <t>https://youtu.be/ur6KuRjcVH8</t>
  </si>
  <si>
    <t>Ep. 1761 Adam Apollo  Physics and Contact</t>
  </si>
  <si>
    <t>Tonight, Wednesday on FADE to BLACK: Adam Apollo joins us to talk about physics, science, consciousness and contact!_x000D_
_x000D_
As a child, Adam Apollo had several encounters with extraterrestrial star-ships. Since awakening at 15 years, Adam dedicated himself to extensive studies in theoretical physics, symbolic geometry, past-life recall, sanskaric healing, Taoist alchemy, martial arts, energy therapies, occult magic, and many diverse ancient and modern spiritual traditions and practices._x000D_
_x000D_
He is a founder of the UNIFY movement, and is a member of the Resonance Academy for Unified Physics, the Guardian Alliance Academy for self-mastery, and the Visionary Arts Academy._x000D_
_x000D_
Websites:_x000D_
https://www.adamapollo.com/_x000D_
http://guardian.is/_x000D_
https://resonancescience.org/_x000D_
_x000D_
Air date: February 08, 2023_x000D_
_x000D_
Concsious Life Expo_x000D_
February 10th-13th  _x000D_
LAX Hilton in Los Angeles_x000D_
Website: https://consciouslifeexpo.com/_x000D_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</si>
  <si>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ur6KuRjcVH8</t>
  </si>
  <si>
    <t>https://youtu.be/ckygjEfZ3Io</t>
  </si>
  <si>
    <t>F2B BREAKING NEWS  Wednesday, February 08, 2023</t>
  </si>
  <si>
    <t>All of the news that you need for Wednesday, February 08, 2023_x000D_
_x000D_
Concsious Life Expo_x000D_
February 10th-13th  _x000D_
LAX Hilton in Los Angeles_x000D_
Website: https://consciouslifeexpo.com/_x000D_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</si>
  <si>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ckygjEfZ3Io</t>
  </si>
  <si>
    <t>2023 02 07</t>
  </si>
  <si>
    <t>https://youtu.be/gtC2g9bmPoo</t>
  </si>
  <si>
    <t>Ep. 1760 Jason Quitt  'Astral Genesis' Released!</t>
  </si>
  <si>
    <t>Tonight, Tuesday on FADE to BLACK: Jason Quitt joins us to announce the publishing of his new book: 'Astral Genesis'... and we will, as promised, present images and secrets to the world!!!_x000D_
_x000D_
Jason is a graduate of the Institute of Energy Wellness, and a student of Algonquin Shamanism and has been training and working with many teachers, shamans, and traditional healers from around the world._x000D_
_x000D_
Mr. Quitt is also the author of “The Egyptian Postures of Power Ancient Qi Gong System”, “The Yosef Codes – Sacred geometry Mandalas”, and his latest: 'Astral Genesis'._x000D_
_x000D_
Websites: _x000D_
https://thecrystalsun.com/_x000D_
https://www.amazon.com/dp/B0BTRPH7LW_x000D_
_x000D_
Air date: February 07, 2023_x000D_
_x000D_
Concsious Life Expo_x000D_
February 10th-13th  _x000D_
LAX Hilton in Los Angeles_x000D_
Website: https://consciouslifeexpo.com/_x000D_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</si>
  <si>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gtC2g9bmPoo</t>
  </si>
  <si>
    <t>https://youtu.be/6s1HPuDmTGs</t>
  </si>
  <si>
    <t>F2B BREAKING NEWS  Tuesday, February 07, 2023</t>
  </si>
  <si>
    <t>All of the news that you need for Tuesday, February 07, 2023_x000D_
_x000D_
Concsious Life Expo_x000D_
February 10th-13th  _x000D_
LAX Hilton in Los Angeles_x000D_
Website: https://consciouslifeexpo.com/_x000D_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</si>
  <si>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6s1HPuDmTGs</t>
  </si>
  <si>
    <t>2023 02 06</t>
  </si>
  <si>
    <t>https://youtu.be/zbho7w0nQ64</t>
  </si>
  <si>
    <t>Ep. 1759 Scott Wolter  New Discoveries</t>
  </si>
  <si>
    <t>Tonight, Monday on FADE to BLACK: Scott Wolter is here for another open conversation about all of his latest discoveries._x000D_
_x000D_
Scott is an author and host of America Unearthed and has been the President of American Petrographic Services since 1990._x000D_
_x000D_
Scott is responsible for the independent testing of the Kensington Rune stone in 2000. He’s been the principal petrographer in more than 5,000 investigations throughout the U.S., Canada and Puerto Rico, including the evaluation of fire damaged concrete at the Pentagon following the attacks of September 11, 2001._x000D_
_x000D_
Websites:_x000D_
http://www.hookedx.com_x000D_
http://scottwolteranswers.blogspot.com/_x000D_
_x000D_
_x000D_
Air date: February 06, 2023_x000D_
_x000D_
Concsious Life Expo_x000D_
February 10th-13th  _x000D_
LAX Hilton in Los Angeles_x000D_
Website: https://consciouslifeexpo.com/_x000D_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</si>
  <si>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zbho7w0nQ64</t>
  </si>
  <si>
    <t>https://youtu.be/2uglD59OMFY</t>
  </si>
  <si>
    <t>F2B BREAKING NEWS  Monday, February 06, 2023</t>
  </si>
  <si>
    <t>Concsious Life Expo_x000D_
February 10th-13th  _x000D_
LAX Hilton in Los Angeles_x000D_
Website: https://consciouslifeexpo.com/_x000D_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</si>
  <si>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2uglD59OMFY</t>
  </si>
  <si>
    <t>2023 02 03</t>
  </si>
  <si>
    <t>https://youtu.be/D2Zym6vGpKU</t>
  </si>
  <si>
    <t>Ep. 1758 Serena DC  The CE5 Experience</t>
  </si>
  <si>
    <t>Tonight, Friday on FADE to BLACK: Serena DC joins us for this very special presentation, LIVE on Friday Night from The Bunker! We will be discussing the CE5 Experience and her life of finding answers!_x000D_
_x000D_
Serena DC is an investigative filmmaker and Emmy nominated talk show host who is on a mission to raise the vibration of humanity with her transformative disclosure projects._x000D_
After spending 5 years in the star studded world of Hollywood, Serena has stepped away from working with mainstream celebrities and has pivoted into the genre of ufology &amp; the paranormal, where she is focused on lifting the veil on the hidden world of UFO’s, ET’s, spirits and the people on earth who interact with them._x000D_
_x000D_
Serena’s new film “Contact - The CE5 Experience” premiered Jan 3rd and is currently trending worldwide on Amazon. _x000D_
_x000D_
This film is the prequel to the major feature film “We Are Not Alone” which premieres in the Summer of 2023. _x000D_
_x000D_
Websites:_x000D_
https://www.serenadc.com_x000D_
https://elysiummedia.tv_x000D_
_x000D_
_x000D_
Air date: February 03, 2023_x000D_
_x000D_
Concsious Life Expo_x000D_
February 10th-13th  _x000D_
LAX Hilton in Los Angeles_x000D_
Website: https://consciouslifeexpo.com/_x000D_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</si>
  <si>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D2Zym6vGpKU</t>
  </si>
  <si>
    <t>https://youtu.be/LxUZcim0-JU</t>
  </si>
  <si>
    <t>F2B BREAKING NEWS  Friday, February 03, 2023</t>
  </si>
  <si>
    <t>All of the news that you need for Friday, February 03, 2023_x000D_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</si>
  <si>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LxUZcim0-JU</t>
  </si>
  <si>
    <t>2023 02 02</t>
  </si>
  <si>
    <t>https://youtu.be/JlIRIC-ENCU</t>
  </si>
  <si>
    <t>Ep. 1757 Jason Quitt  New History Secrets Revealed!</t>
  </si>
  <si>
    <t>Tonight, Thursday on FADE to BLACK: Jason Quitt is back... and tonight we are going to talk about the amazing secrets that are about to be revealed in his new book... things that are about to change our world!_x000D_
_x000D_
Jason is a graduate of the Institute of Energy Wellness, and a student of Algonquin Shamanism and has been training and working with many teachers, shamans, and traditional healers from around the world._x000D_
_x000D_
Mr. Quitt is also the author of “Forbidden Knowledge – Revelations of a multidimensional time traveler ” – “The Egyptian Postures of Power Ancient Qi Gong System” &amp; “The Yosef Codes – Sacred geometry Mandalas”._x000D_
_x000D_
Website: https://thecrystalsun.com/_x000D_
_x000D_
_x000D_
Air date: February 02, 2023</t>
  </si>
  <si>
    <t>JlIRIC-ENCU</t>
  </si>
  <si>
    <t>https://youtu.be/BC6b06WVuoY</t>
  </si>
  <si>
    <t>F2B BREAKING NEWS  Thursday, February 02 2023</t>
  </si>
  <si>
    <t>All of the news that you need for Thursday February 02, 2023_x000D_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</si>
  <si>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BC6b06WVuoY</t>
  </si>
  <si>
    <t>2023 02 01</t>
  </si>
  <si>
    <t>https://youtu.be/_0wps8BanTM</t>
  </si>
  <si>
    <t>Ep. 1756 Riz Virk  Simulation Theory</t>
  </si>
  <si>
    <t>Tonight, Wednesday on FADE to BLACK: Riz Virk, author, teacher, researcher, is with us to find out if we are indeed Living in a Simulation... all that and much more with one of the biggest minds on the planet!_x000D_
_x000D_
Rizwan “Riz” Virk is a successful entrepreneur, investor, futurist, bestselling author, video game industry pioneer, and indie film producer.     _x000D_
_x000D_
Riz received a B.S. in Computer Science from MIT, and a M.S. in Management from Stanford's GSB. He is currently working on a PhD at ASU's College of Global Futures, researching metaverse and virtual worlds._x000D_
_x000D_
Riz’s books include Startup Myths &amp; Models, The Simulation Hypothesis, Zen Entrepreneurship, and Treasure Hunt: Follow Your Inner Clues to Find True Success, and The Simulated Multiverse._x000D_
_x000D_
Riz has been featured in Inc. Magazine, The Boston Globe, The Wall Street Journal, Tech Crunch, Venture Beat, Vox.com,  Digital Trends, Hackernoon, NBC News.com, The Telegraph, BBC Science Focus, The Spectator and many other places._x000D_
_x000D_
Website: https://www.zenentrepreneur.com/_x000D_
_x000D_
_x000D_
Air date: February, 01 2023_x000D_
_x000D_
Concsious Life Expo_x000D_
February 10th-13th  _x000D_
LAX Hilton in Los Angeles_x000D_
Website: https://consciouslifeexpo.com/_x000D_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</si>
  <si>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_0wps8BanTM</t>
  </si>
  <si>
    <t>https://youtu.be/2auewXO-JXI</t>
  </si>
  <si>
    <t>F2B BREAKING NEWS  Wednesday, February 01 2023</t>
  </si>
  <si>
    <t>All of the news that you need for Wednesday, February 01 2023_x000D_
_x000D_
Concsious Life Expo_x000D_
February 10th-13th  _x000D_
LAX Hilton in Los Angeles_x000D_
Website: https://consciouslifeexpo.com/_x000D_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</si>
  <si>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2auewXO-JXI</t>
  </si>
  <si>
    <t>2023 01 31</t>
  </si>
  <si>
    <t>https://youtu.be/15jg2Vou7Gg</t>
  </si>
  <si>
    <t>Ep. 1755 Dannion Brinkley  Your New Life</t>
  </si>
  <si>
    <t>Tonight, Tuesday on FADE to BLACK: Dannion Brinkley joins us to talk about his journey... and how to start Your New Life!_x000D_
_x000D_
Dannion is the author of the New York Times and international bestsellers Saved by the Light and At Peace in the Light. His books, tours, and lectures have transformed the consciousness of people across the world. His nonprofit organization, The Twilight Brigade/Compassion in Action, trains volunteers to be at the bedside of our nation's veterans._x000D_
_x000D_
Website: https://www.amazon.com/stores/Dannion-Brinkley/author/B000AQ3EDE?ref=ap_rdr&amp;store_ref=ap_rdr&amp;isDramIntegrated=true&amp;shoppingPortalEnabled=true _x000D_
_x000D_
Air date: January 31, 2023_x000D_
_x000D_
Concsious Life Expo_x000D_
February 10th-13th  _x000D_
LAX Hilton in Los Angeles_x000D_
Website: https://consciouslifeexpo.com/_x000D_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</si>
  <si>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15jg2Vou7Gg</t>
  </si>
  <si>
    <t>https://youtu.be/B3T3EwoOZvc</t>
  </si>
  <si>
    <t>F2B BREAKING NEWS  Tuesday, January 31, 2023</t>
  </si>
  <si>
    <t>All of the news that you need for Tuesday, January 31, 2023_x000D_
_x000D_
Concsious Life Expo_x000D_
February 10th-13th  _x000D_
LAX Hilton in Los Angeles_x000D_
Website: https://consciouslifeexpo.com/_x000D_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Awakening Expo Manchester, UK:_x000D_
Website: http://awakeningexpo.com/_x000D_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</si>
  <si>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B3T3EwoOZvc</t>
  </si>
  <si>
    <t>2023 01 30</t>
  </si>
  <si>
    <t>https://youtu.be/mrvSZdjW4F4</t>
  </si>
  <si>
    <t>Ep. 1754 2023 Announcements</t>
  </si>
  <si>
    <t>Tonight, Monday on FADE to BLACK: Tonight, Jimmy Church announces some very special surprises and a full look ahead to 2023 with FADE to BLACK, conferences, film, and TV._x000D_
_x000D_
Website: www.jimmychurchradio.com_x000D_
_x000D_
Air date: January 30, 2023_x000D_
_x000D_
Concsious Life Expo_x000D_
February 10th-13th  _x000D_
LAX Hilton in Los Angeles_x000D_
Website: https://consciouslifeexpo.com/_x000D_
_x000D_
First Annual 4BIDDEN Conscious Awards_x000D_
July 30th, 2023 at 5:00pm_x000D_
https://www.4biddenknowledge.com/4bidden-conscious-award_x000D_
_x000D_
Stairway to the Stars _x000D_
November 10, 11 &amp; 12_x000D_
Luxor Las Vegas_x000D_
Website: https://disclosurefest.org/_x000D_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</si>
  <si>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mrvSZdjW4F4</t>
  </si>
  <si>
    <t>https://youtu.be/7tD7E_8iWCY</t>
  </si>
  <si>
    <t>F2B BREAKING NEWS  Monday, January 30, 2023</t>
  </si>
  <si>
    <t>All of the news that you need for Monday, January 30, 2023_x000D_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</si>
  <si>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7tD7E_8iWCY</t>
  </si>
  <si>
    <t>2023 01 26</t>
  </si>
  <si>
    <t>https://youtu.be/1RL0bwmM8dM</t>
  </si>
  <si>
    <t>Ep. 1753 F2B AMA  Ask Jimmy Anything</t>
  </si>
  <si>
    <t>Tonight, Thursday on FADE to BLACK: Tonight is our monthly AMA... and there are many subjects that have surfaced lately... and everything will be discussed, answered... and more importantly: Questioned._x000D_
_x000D_
Post your questions in our YouTube Chat, Twitter with the #f2b sandbox... and our FB company radio page._x000D_
_x000D_
Website: www.jimmychurchradio.com_x000D_
_x000D_
Air date: January 26, 2023_x000D_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</si>
  <si>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1RL0bwmM8dM</t>
  </si>
  <si>
    <t>https://youtu.be/PMoZYQo5b-Y</t>
  </si>
  <si>
    <t>F2B BREAKING NEWS  Thursday, January 26, 2023</t>
  </si>
  <si>
    <t>All of the news that you need for Thursday, January 26, 2023_x000D_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</si>
  <si>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PMoZYQo5b-Y</t>
  </si>
  <si>
    <t>2023 01 25</t>
  </si>
  <si>
    <t>https://youtu.be/DCK_DtIbJZw</t>
  </si>
  <si>
    <t>Ep. 1752 Sarah Cosme  Secrets of Egypt</t>
  </si>
  <si>
    <t>Tonight, Wednesday on FADE to BLACK: Sarah Breskman Cosme is back with us for a full night of what she has learned, through her research and QHHT, about the secrets of Egypt._x000D_
_x000D_
Sarah Breskman Cosme is the best-selling author of 'A Hypnotist’s Journey to Atlantis' and the author of 'A Hypnotist’s Journey to the Secrets of the Sphinx'. Sarah is a Master Hypnotist, a Level 3 practitioner of Dolores Cannon’s QHHT, and a student of Dr. Brian Weiss. With a passion to reveal hidden or undiscovered knowledge vital to the enlightenment of humanity, Sarah continues to speak about her work worldwide. Her work is now featured on Gaia TV. _x000D_
_x000D_
Website: https://www.theholistichypnotist.com/_x000D_
_x000D_
Air date: January 25, 2023_x000D_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</si>
  <si>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DCK_DtIbJZw</t>
  </si>
  <si>
    <t>https://youtu.be/OWI5RAdlc8g</t>
  </si>
  <si>
    <t>F2B BREAKING NEWS  Wednesday, January 25, 2023</t>
  </si>
  <si>
    <t>All of the news that you need for Wednesday, January 25, 2023_x000D_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</si>
  <si>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OWI5RAdlc8g</t>
  </si>
  <si>
    <t>2023 01 24</t>
  </si>
  <si>
    <t>https://youtu.be/kgHGtwdgXB0</t>
  </si>
  <si>
    <t>Ep. 1751 Debbie Kauble  Life After 'Intruders'</t>
  </si>
  <si>
    <t>Tonight, Tuesday on FADE to BLACK: Debbie Kauble, the subject of Budd Hopkins book, 'Intruders', joins us to discuss her Life After Intruders._x000D_
_x000D_
Debbie was the central figure in Budd Hopkins’s New York Times best-seller, "Intruders, the Incredible Visitations at Copely Woods", as well as the 1992 CBS mini-series, “Intruders”, using the pseudonym "Kathy Davis". In 1992, she revealed her true identity and co-authored, with her sister Kathy Mitchell, “Abducted, The Story of the Intruders Continues". Deb has just finished a revised, expanded edition of ‘Abducted’ titled ‘Extraordinary Contact: Life Beyond Intruders’._x000D_
_x000D_
She co-hosted her own podcast, Midwest Paratalk, with Gregg Cable and together with Gregg, co-founded the paranormal research team, The Paranormal Underground. Her special interest in paranormal research is with Electronic Voice Phenomena and she has collected impressive examples over the last several years._x000D_
_x000D_
Websites:_x000D_
https://debshome.com/_x000D_
_x000D_
Air date: January 24, 2023_x000D_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</si>
  <si>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kgHGtwdgXB0</t>
  </si>
  <si>
    <t>https://youtu.be/mdfTf82Ufto</t>
  </si>
  <si>
    <t>F2B BREAKING NEWS  Tuesday, January 24, 2023</t>
  </si>
  <si>
    <t>All of the news that you need for Tuesday, January 24, 2023_x000D_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</si>
  <si>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mdfTf82Ufto</t>
  </si>
  <si>
    <t>2023 01 23</t>
  </si>
  <si>
    <t>https://youtu.be/CismhUi96TA</t>
  </si>
  <si>
    <t>Ep. 1750 Leslie Kean  The UFO Journalist</t>
  </si>
  <si>
    <t>Tonight, Monday on FADE to BLACK: Leslie Kean joins us to discuss her life as a UFO Journalist and what the future may be for the UFO/UAP issues that confront our world today._x000D_
_x000D_
Leslie Kean is the New York Times bestselling author of 'UFOs: Generals, Pilots, and Government Officials Go on the Record'. An independent investigative journalist, she has been published widely in dozens of newspapers and magazines here and abroad, such as the Boston Globe, The Nation, the Globe and Mail, and the International Herald Tribune, and currently contributes articles to the Huffington Post. Kean is also the coauthor of 'Burma’s Revolution of the Spirit', and 'Surviving Death: A Journalist Investigates Evidence of an Afterlife'. _x000D_
_x000D_
Kean’s two decades of reporting on UFOs culminated in a series of groundbreaking stories for The New York Times from 2017 - 2020. (See UFOs Media for more detail on these stories). From 2012 to 2017 Kean contributed articles to the Huffington Post. In 2015, she was the subject of the short book 'Unknown Skies: Leslie Kean and the Case for Rational UFO Investigation' by Steven Donoso._x000D_
_x000D_
Website: https://www.lesliekean.com/_x000D_
_x000D_
Air date: January 23, 2023_x000D_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</si>
  <si>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CismhUi96TA</t>
  </si>
  <si>
    <t>https://youtu.be/kQu6tpXZo0o</t>
  </si>
  <si>
    <t>F2B BREAKING NEWS  Monday, January 23, 2023</t>
  </si>
  <si>
    <t>All of the news that you need on Monday, January 23, 2023_x000D_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</si>
  <si>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kQu6tpXZo0o</t>
  </si>
  <si>
    <t>2023 01 19</t>
  </si>
  <si>
    <t>https://youtu.be/sNEU68UTGcM</t>
  </si>
  <si>
    <t>Ep. 1749 David Palmer  Green Comets</t>
  </si>
  <si>
    <t>Tonight, Thursday on FADE to BLACK: David Palmer, The Leo King, is here to talk about Green Comets and what may be in store for 2023..._x000D_
_x000D_
Known as a famous celebrity astrologer, David Lawrence Palmer has been making waves in the media with being a media spiritual influencer. Having been on TV for over a decade, owning, co-founding, and producing the largest video horoscope media network and app, High Vibe TV. David has created a reputation for being the go to spiritual influencer around the world!_x000D_
_x000D_
David, aka, "The Leo King" owns and operates multiple OTT media corporations that produce, and distribute content via mobile apps, social media, and streaming platforms. The Leo King is also known for his speaking events, national tours, conferences and documentaries._x000D_
_x000D_
David currently owns, The Leo King, Inc., 12th House Media, Inc. and is the Founder of High Vibe TV, and Spiritual Dance Music._x000D_
_x000D_
Website: https://www.theleoking.com/_x000D_
_x000D_
Air date: January 19, 2023_x000D_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</si>
  <si>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sNEU68UTGcM</t>
  </si>
  <si>
    <t>https://youtu.be/u0PjSYoAWvs</t>
  </si>
  <si>
    <t>F2B BREAKING NEWS  Thursday, January 19, 2023</t>
  </si>
  <si>
    <t>All of the news that you need on Thursday, January 19, 2023_x000D_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</si>
  <si>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u0PjSYoAWvs</t>
  </si>
  <si>
    <t>2023 01 18</t>
  </si>
  <si>
    <t>https://youtu.be/uF6aVoHRXjw</t>
  </si>
  <si>
    <t>Ep. 1748 Steve Bassett  The 2023 UAP Report</t>
  </si>
  <si>
    <t>Tonight, Wednesday on FADE to BLACK: Steve Bassett of the Paradigm Research Group is back with us to discuss the release of the UFO/UAP report that was just delivered to Capitol Hill._x000D_
_x000D_
Stephen is the executive director of Paradigm Research Group founded in 1996 to end a government imposed embargo on the truth behind the so called "UFO" phenomenon. Stephen has spoken to audiences around the world about the implications of formal "Disclosure" by world governments of an extraterrestrial presence engaging the human race. He has given over 1000 radio and television interviews, and PRG's advocacy work has been extensively covered by national and international media._x000D_
_x000D_
In 2013 PRG produced a "Citizen Hearing on Disclosure" at the National Press Club in Washington, DC. On November 5, 2014 PRG launched a Congressional Hearing/Political Initiative seeking the first hearings on Capitol Hill since 1968 regarding the extraterrestrial presence issue and working to see that issue included in the ongoing presidential campaign._x000D_
_x000D_
Website: http://www.paradigmresearchgroup.org_x000D_
_x000D_
Air date: January 18, 2023_x000D_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</si>
  <si>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uF6aVoHRXjw</t>
  </si>
  <si>
    <t>https://youtu.be/GpaKhyL0wc8</t>
  </si>
  <si>
    <t>F2B BREAKING NEWS  Wednesday, January 18, 2023</t>
  </si>
  <si>
    <t>All of the news that you need for Wednesday, January 18, 2023_x000D_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</si>
  <si>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GpaKhyL0wc8</t>
  </si>
  <si>
    <t>2023 01 17</t>
  </si>
  <si>
    <t>https://youtu.be/uP4we8zU2ZU</t>
  </si>
  <si>
    <t>Ep. 1747 Ryan Graves  Navy Pilots and UAPs</t>
  </si>
  <si>
    <t>Tonight, Tuesday on FADE to BLACK: Ryan Graves is with us for an open discussion about what may be going on in our skies around the world._x000D_
_x000D_
Ryan Graves is a former Lt. U.S. Navy and F/A-18F pilot who served for a decade, including two deployments in Operation Enduring Freedom and Operation Inherent Resolve. Graves was the first active duty pilot to come forward publicly about regular sightings of Unidentified Aerial Phenomenon (UAP) and has been featured in 60 Minutes, The History Channel, and The New York Times._x000D_
_x000D_
Today, Graves serves as first Chair of the American Institute of Aeronautics and Astronautics (AIAA) Unidentified Aerospace Phenomena Community of Interest (UAPCOI), representing more than the 30,000 members of the aerospace industry. The goal of UAPCOI is to serve as a neutral, scientifically-focused group enabling safer commercial and military air and space operations._x000D_
_x000D_
Graves was most recently Director of BD at Quantum Generative Materials. He previously worked on advanced military autonomy applications at BAE Systems FAST Labs._x000D_
_x000D_
Website: https://www.uncertainvector.com/_x000D_
_x000D_
Air date: January 17, 2023_x000D_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</si>
  <si>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uP4we8zU2ZU</t>
  </si>
  <si>
    <t>https://youtu.be/lMm1dmE1f6o</t>
  </si>
  <si>
    <t>F2B BREAKING NEWS  Tuesday, January 17, 2023</t>
  </si>
  <si>
    <t>All of the news that you need on Tuesday, January 17, 2023_x000D_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</si>
  <si>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lMm1dmE1f6o</t>
  </si>
  <si>
    <t>2023 01 16</t>
  </si>
  <si>
    <t>https://youtu.be/7Ct0eOKuKjg</t>
  </si>
  <si>
    <t>Ep. 1746 Don Webb  New book  'Modern Magus'</t>
  </si>
  <si>
    <t>Tonight, Monday on FADE to BLACK: Don Webb joins us to talk about his new book: 'How to Become a Modern Magus: A Manual for Magicians of All Schools'._x000D_
_x000D_
Ipsissimus Don Webb joined the Temple of Set in 1989 and served as its High Priest from 1996 to 2002. He has written and lectured on Left-Hand Path topics and the occult practices of Late Antiquity since 1995._x000D_
_x000D_
In 'Modern Magus', his latest work, Don offers a full 12 months of activities, rituals, spells, and exercises to help you acquire magical skills and knowledge and maximize your strengths over the course of a year. He details the practice of Egyptian Soul Craft and details how to create your own rituals and custom spells._x000D_
_x000D_
Website: https://www.innertraditions.com/author/don-webb_x000D_
_x000D_
Air date: January 16, 2023_x000D_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</si>
  <si>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7Ct0eOKuKjg</t>
  </si>
  <si>
    <t>https://youtu.be/dX2Zknf7vGg</t>
  </si>
  <si>
    <t>F2B BREAKING NEWS  Monday, January 16, 2023</t>
  </si>
  <si>
    <t>All of the news that you need on Monday, January 16, 2023_x000D_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</si>
  <si>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dX2Zknf7vGg</t>
  </si>
  <si>
    <t>2023 01 12</t>
  </si>
  <si>
    <t>https://youtu.be/Dj5NQ_Rdzls</t>
  </si>
  <si>
    <t>Ep. 1745 Patricia Cori  'Hacking the God Code'</t>
  </si>
  <si>
    <t>Tonight, Thursday on FADE to BLACK: Author and researcher Patricia Cori is back with us to discuss her new book: 'Hacking the God Code'._x000D_
_x000D_
Patricia Cori is an internationally acclaimed author and thought leader, who has been bringing forth views on the underpinnings of global control for over two decades, and a dozen books later._x000D_
_x000D_
With the bold determination of an investigative journalist and the passion of a spiritual warrior, she reveals the truth about the dark agenda playing out in our world and what we can do about it – as individuals, and as a global society. Her purpose, in all her works, is to uplift the spirit and provide direction for healing and the release of fear. _x000D_
_x000D_
Patricia is the former host of the popular BBS radio show, Beyond the Matrix and has been a guest on hundreds of radio and TV programs, including CNN and Coast to Coast FM. Patricia is a visionary who sees not only what is, but what can be. Her previous books include The Cosmos of Soul, Atlantis Rising, No More Secrets, No More Lies and The Emissary. _x000D_
_x000D_
Website: https://www.patriciacori.com/_x000D_
_x000D_
Air date: January 12, 2023_x000D_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</si>
  <si>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Dj5NQ_Rdzls</t>
  </si>
  <si>
    <t>https://youtu.be/zEPeQtgyUxA</t>
  </si>
  <si>
    <t>F2B BREAKING NEWS  Thursday, January 12, 2023</t>
  </si>
  <si>
    <t>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</si>
  <si>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zEPeQtgyUxA</t>
  </si>
  <si>
    <t>2023 01 11</t>
  </si>
  <si>
    <t>https://youtu.be/upyNxbfqr3U</t>
  </si>
  <si>
    <t>Ep. 1744 Ron James  'Accidental Truth'</t>
  </si>
  <si>
    <t>Tonight, Wednesday on FADE to BLACK: Director, host, and researcher Ron James joins us to announce his new film: 'Accidental Truth'._x000D_
_x000D_
Ron James is a filmmaker, on-camera personality, writer, editor, researcher, content creator and entrepreneur. He is also the Director of Media Relations for MUFON._x000D_
_x000D_
James is the co-founder of MUFON Television, an online TV channel boasting the world’s largest collection of commercial-free UAP related material._x000D_
 _x000D_
He has created 7 feature length documentaries and dozens of original independent series episodes.  His newest film "Accidental Truth" will be released in March by 1091 Distribution._x000D_
_x000D_
James has also been involved at the highest levels of production for musical acts such as Guns &amp; Roses, The Smashing Pumpkins, The Beach Boys, Earth Wind and Fire, Kendrick Lamar, and many more. _x000D_
 _x000D_
He has won 19 national awards, including 4 EBE awards, The Telly Award and the Aegis Award for Excellence in Broadcasting four times.  _x000D_
_x000D_
He currently makes his own shows including “Bigger Questions”, “Spacetime”, “MUFON Presents” and more.  He maintains his own independent production studio in Los Angeles.  _x000D_
_x000D_
Website: www.accidentaltruths.com  _x000D_
_x000D_
Air date: January 11, 2023_x000D_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</si>
  <si>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upyNxbfqr3U</t>
  </si>
  <si>
    <t>https://youtu.be/z-GAA1p0jww</t>
  </si>
  <si>
    <t>F2B BREAKING NEWS  Wednesday, January 11, 2023</t>
  </si>
  <si>
    <t>All of the news that you need on Wednesday, January 11, 2023_x000D_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</si>
  <si>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z-GAA1p0jww</t>
  </si>
  <si>
    <t>2023 01 10</t>
  </si>
  <si>
    <t>https://youtu.be/pBFeohP_kEo</t>
  </si>
  <si>
    <t>Ep. 1743 In Studio  Psychic Medium Amy Kristine</t>
  </si>
  <si>
    <t>Tonight, Tuesday on FADE to BLACK: Psychic medium Amy Kristine joins us LIVE in studio!_x000D_
_x000D_
Amy Kristine, a born psychic medium, originally from the Pacific Northwest, now resides as a desert dweller in the antelope valley of Southern California. _x000D_
_x000D_
She is a strong force in her community and connects virtually world-wide as an evidential medical medium, animal communicator, cosmic channeler, spiritual teacher, and a ufo experiencer. _x000D_
_x000D_
In the Pacific Northwest, Amy had hosted many paranormal ghost tours in historical cemeteries and abandoned ghost towns and today she hosts her own podcast: Empowered Indigo. _x000D_
_x000D_
Amy provides large group mediumship sessions and has given multiple reading to celebrities and famous athletes and is in the process of planning upcoming psychic development retreats in Hawaii and around the world._x000D_
_x000D_
Website: http://amykristinepsychicmedium.com  _x000D_
_x000D_
Air date: January 10, 2023_x000D_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</si>
  <si>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pBFeohP_kEo</t>
  </si>
  <si>
    <t>https://youtu.be/V4aSEvHMkX4</t>
  </si>
  <si>
    <t>F2B BREAKING NEWS  Tuesday, January 10, 2023</t>
  </si>
  <si>
    <t>All the news that you need on Tuesday, January 10, 2023_x000D_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</si>
  <si>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V4aSEvHMkX4</t>
  </si>
  <si>
    <t>2023 01 09</t>
  </si>
  <si>
    <t>https://youtu.be/ln3RoMplGsY</t>
  </si>
  <si>
    <t>Ep. 1742 Conscious Life Expo 2023</t>
  </si>
  <si>
    <t>Tonight, Monday on FADE to BLACK: It's our annual Conscious Life Expo Special with a full night of VERY special, surprise guests... all here to announce the 2023 CLE at the LAX Hilton!_x000D_
_x000D_
Tonight, producers of the event, Serena Wright Tayler, Kristine Augustyn, and Michael Satva will be with us to talk about the event and introduce a packed night of surprise guests!!!_x000D_
_x000D_
Website: https://consciouslifeexpo.com/_x000D_
_x000D_
Air date: January 9, 2023_x000D_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</si>
  <si>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ln3RoMplGsY</t>
  </si>
  <si>
    <t>https://youtu.be/o9jQcltweVw</t>
  </si>
  <si>
    <t>F2B BREAKING NEWS  Monday, January 9, 2023</t>
  </si>
  <si>
    <t>All of the news that you need on Monday, January 9, 2023_x000D_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</si>
  <si>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o9jQcltweVw</t>
  </si>
  <si>
    <t>2023 01 05</t>
  </si>
  <si>
    <t>https://youtu.be/PQ38wELUmhs</t>
  </si>
  <si>
    <t>Ep. 1741 Cristina Gomez  Paranormal Host</t>
  </si>
  <si>
    <t>Tonight, Thursday on FADE to BLACK: Paranormal Host Cristina Gomez joins us for a full night of conversation on: UFOs, UAPs, the Paranormal, Supernatural... and writing music._x000D_
_x000D_
Cristina Gomez is a video content creator and podcaster who brings a young and fresh perspective to the UFO and Paranormal research fields._x000D_
_x000D_
She has produced and presented over 200 shows for her YouTube channel and podcast platform, while attending University as a full time student pursuing a BA degree in Business and Communication._x000D_
_x000D_
In October of 2021, Cristina was picked up by KUNX Talk Radio and the UnX Network for airing of her popular weekly interview show, ‘Shifting the Paradigm’._x000D_
_x000D_
Cristina presents four weekly shows, ‘Mysteries with a History’, co-hosted by veteran radio host Jimmy Church of Fade to Black Radio, ‘Shifting the Paradigm’, 'Strange News', and the 'Unknown Zone'.  _x000D_
_x000D_
Cristina Gomez has appeared on many talk shows and podcasts such as the Paranormal Podcast with Jim Harold, The Martin Willis Show, The Micah Hanks Show, among many others._x000D_
_x000D_
YouTube: https://www.youtube.com/@CristinaG
Music Channel: https://www.youtube.com/@CosmicPortals
Website: https://StrangeParadigms.com_x000D_
Twitter: https://www.twitter.com/Eyes_OnTheSkies_x000D_
TikTok: https://www.tiktok.com/@eyes_ontheskies_x000D_
Facebook: https://www.facebook.com/CristinaGomezOfficial_x000D_
Instagram: https://www.instagram.com/StrangeParadigms_x000D_
_x000D_
_x000D_
Air date: January 5, 2023_x000D_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</si>
  <si>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PQ38wELUmhs</t>
  </si>
  <si>
    <t>https://youtu.be/x9uo82dZxRM</t>
  </si>
  <si>
    <t>F2B BREAKING NEWS  Thursday, January 5, 2023</t>
  </si>
  <si>
    <t>All of the news that you need on Thursday, January 5, 2023._x000D_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</si>
  <si>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x9uo82dZxRM</t>
  </si>
  <si>
    <t>2023 01 04</t>
  </si>
  <si>
    <t>https://youtu.be/xzsgwJCm4nI</t>
  </si>
  <si>
    <t>Ep. 1740 Isaac Arthur  Wormholes and ET</t>
  </si>
  <si>
    <t>Tonight, Wednesday on FADE to BLACK: Isaac Arthur is here to talk about Wormholes and ET... all of it!!!_x000D_
_x000D_
Isaac is the host of Science &amp; Futurism with Isaac Arthur on YouTube, with over 700,000 subscribers, covering topics like Colonizing the Solar System, Interstellar Travel, the Fermi Paradox, Artificial Intelligence, and other topics representing possible futures paths and challenges for humanity._x000D_
_x000D_
Isaac received his degree in physics from Kent State University, graduating top of his class at age 20, and remained there for graduate studies before joining the US Army and serving in Iraq. He also worked as a civilian researcher at the Air Force Institute of Technology in Dayton, Ohio._x000D_
_x000D_
Website: https://www.isaacarthur.net/_x000D_
_x000D_
_x000D_
Air date: January 4, 2023_x000D_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</si>
  <si>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xzsgwJCm4nI</t>
  </si>
  <si>
    <t>https://youtu.be/H7WJT5Bpoug</t>
  </si>
  <si>
    <t>F2B BREAKING NEWS  Wednesday, January 4, 2023</t>
  </si>
  <si>
    <t>All of the news that you need on Wednesday, January 4, 2023_x000D_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</si>
  <si>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H7WJT5Bpoug</t>
  </si>
  <si>
    <t>2023 01 03</t>
  </si>
  <si>
    <t>https://youtu.be/h9qg_q4g7bM</t>
  </si>
  <si>
    <t xml:space="preserve">Ep. 1739 What is Consciousness   </t>
  </si>
  <si>
    <t>Tonight, Tuesday on FADE to BLACK: Jimmy Church takes on the biggest issue of humanity: What is Consciousness???_x000D_
_x000D_
_x000D_
Air date: January 2, 2023_x000D_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</si>
  <si>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h9qg_q4g7bM</t>
  </si>
  <si>
    <t>https://youtu.be/5wRTJivfCms</t>
  </si>
  <si>
    <t>F2B BREAKING NEWS  Tuesday, January 3, 2023</t>
  </si>
  <si>
    <t>All of the news that you need on January 3, 2023_x000D_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</si>
  <si>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5wRTJivfCms</t>
  </si>
  <si>
    <t>2023 01 02</t>
  </si>
  <si>
    <t>https://youtu.be/lpsoKFB9QX4</t>
  </si>
  <si>
    <t>Ep. 1738 2023  My Brain Right NOW</t>
  </si>
  <si>
    <t>Tonight, Monday on FADE to BLACK: On the second day of the new year, 2023... Jimmy Church talks about his brain and what it's thinking about right now... _x000D_
_x000D_
_x000D_
Air date: January 2, 2023_x000D_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</si>
  <si>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lpsoKFB9QX4</t>
  </si>
  <si>
    <t>https://youtu.be/D3txEXaWEXU</t>
  </si>
  <si>
    <t>F2B BREAKING NEWS  Monday, January 2, 2023</t>
  </si>
  <si>
    <t>All of the news you need for the second day of 2023..._x000D_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</si>
  <si>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D3txEXaWEXU</t>
  </si>
  <si>
    <t>2022 12 28</t>
  </si>
  <si>
    <t>https://youtu.be/2DRcDVwNvtI</t>
  </si>
  <si>
    <t>F2B BREAKING NEWS  Wednesday, December 28, 2022</t>
  </si>
  <si>
    <t>All the news you need on Wednesday, December 28, 2022_x000D_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</si>
  <si>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2DRcDVwNvtI</t>
  </si>
  <si>
    <t>2022 12 26</t>
  </si>
  <si>
    <t>https://youtu.be/z4F-5lClvsI</t>
  </si>
  <si>
    <t>F2B BREAKING NEWS  Monday, December 26, 2022</t>
  </si>
  <si>
    <t>All of the news that you need on Monday, December 26, 2022_x000D_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</si>
  <si>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z4F-5lClvsI</t>
  </si>
  <si>
    <t>2022 12 22</t>
  </si>
  <si>
    <t>https://youtu.be/yH9KlR666l4</t>
  </si>
  <si>
    <t>Ep. 1737 X-Mas AMA  Ask Jimmy Anything!</t>
  </si>
  <si>
    <t>Tonight, Thursday on FADE to BLACK: It's December 22nd... two days before Christmas Eve and three days until Christmas Day!_x000D_
_x000D_
Post all of your questions in our Chat, Twitter, and FB._x000D_
_x000D_
Merry Christmas and Happy Holidays to all!!!_x000D_
_x000D_
_x000D_
Air date: December 22, 2022_x000D_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</si>
  <si>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yH9KlR666l4</t>
  </si>
  <si>
    <t>2022 12 21</t>
  </si>
  <si>
    <t>https://youtu.be/3sUa5cHHAlw</t>
  </si>
  <si>
    <t>Ep. 1736 Whitley Strieber  New Book... New Year!</t>
  </si>
  <si>
    <t>Tonight, Wednesday on FADE to BLACK: Whitley Strieber is back from his writing journey in the UK where he just finished his new book. Tonight, we'll talk about all of that... and get his thoughts about 2022 and what is ahead for us in 2023!_x000D_
_x000D_
As someone who has changed our worldview, Mr. Strieber is one of the iconic cultural figures of our time._x000D_
_x000D_
Whitley is the author of the Communion series of books and many novels ranging from the Wolfen and the Hunger to the Grays and the Alien Hunter series. Communion, the Wolfen, the Hunger and Superstorm have all been made into movies, Superstorm as the Day After Tomorrow._x000D_
_x000D_
Website: https://www.unknowncountry.com/_x000D_
_x000D_
_x000D_
Air date: December 21, 2022_x000D_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</si>
  <si>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3sUa5cHHAlw</t>
  </si>
  <si>
    <t>https://youtu.be/PIGLLIv08fo</t>
  </si>
  <si>
    <t>F2B BREAKING NEWS  Wednesday, December 21, 2022</t>
  </si>
  <si>
    <t>All the news that you need on this Wednesday, December 21, 2022_x000D_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</si>
  <si>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PIGLLIv08fo</t>
  </si>
  <si>
    <t>2022 12 20</t>
  </si>
  <si>
    <t>https://youtu.be/x8lk2LQYo1k</t>
  </si>
  <si>
    <t>Ep. 1735 Susan Slaughter  The Art of the Seance</t>
  </si>
  <si>
    <t>Tonight, Tuesday on FADE to BLACK: Susan Slaughter joins us to discuss the Art of the Seance... and the paranormal... and Tarot... and the Occult. All of that and much more!_x000D_
_x000D_
Susan Slaughter is a paranormal investigator whose investigative works can be seen on series like Syfy’s Ghost Hunters International, The Dark Zone TV, and Travel Channel’s Paranormal Caught on Camera. For the past 16 years, Susan has investigated supernatural phenomena in over 30 countries world-wide- in multiple historical locations from ancient Incan and Mayan temples to the hidden tunnels and crypts from The Knights Templar. Through her research, Slaughter has developed a keen understanding of death and the spirit realm. Aside from her paranormal endeavors, Susan is a practicing Witch, known for her Spoon Podcast featuring secrets of Magick, Tarot, and the Occult._x000D_
_x000D_
Website: https://www.instagram.com/susanthedragonwitch/_x000D_
_x000D_
_x000D_
Air date: December 20, 2022_x000D_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</si>
  <si>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x8lk2LQYo1k</t>
  </si>
  <si>
    <t>https://youtu.be/fMV9qytOS8A</t>
  </si>
  <si>
    <t>F2B BREAKING NEWS  Tuesday, December 20, 2022</t>
  </si>
  <si>
    <t>All of the news that you need on Tuesday, December 20, 2022_x000D_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</si>
  <si>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fMV9qytOS8A</t>
  </si>
  <si>
    <t>2022 12 19</t>
  </si>
  <si>
    <t>https://youtu.be/VBYE8aTR8ZQ</t>
  </si>
  <si>
    <t>Ep. 1734 The Secret History of Twitter</t>
  </si>
  <si>
    <t>Tonight, we will do a complete deep-dive into the Secret History of Twitter... from it's beginning and Jack Dorsey straight through to today with Elon Musk... including the latest madness over the last 24 hours of December 18th and 19th, 2022._x000D_
_x000D_
_x000D_
Air date: December 19, 2022_x000D_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</si>
  <si>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VBYE8aTR8ZQ</t>
  </si>
  <si>
    <t>https://youtu.be/LUUodCRHt2w</t>
  </si>
  <si>
    <t>F2B BREAKING NEWS  Monday, December 19, 2022</t>
  </si>
  <si>
    <t>All of the news that you need on this Monday, December 19, 2022_x000D_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</si>
  <si>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LUUodCRHt2w</t>
  </si>
  <si>
    <t>2022 12 15</t>
  </si>
  <si>
    <t>https://youtu.be/o7kXqgsf-XI</t>
  </si>
  <si>
    <t>Ep. 1733 Jim Harold  The Paranormal Host</t>
  </si>
  <si>
    <t>Tonight, Thursday on FADE to BLACK: Jim Harold is with us and tonight we are going to discuss his Paranormal life and career!_x000D_
_x000D_
Jim is the host of The Paranormal Podcast and Jim Harold's Campfire. Before becoming a full time pod-caster in 2012, Jim worked on the business side of media for over 15 years._x000D_
_x000D_
He has written a popular series of 5 Campfire books featuring the best tales of the unknown from his podcasts: True Ghost Stories: Jim Harold's Campfire 1, 2, 3, 4 &amp; 5. All five books in the series have been #1 Supernatural Best Sellers on Kindle at various times._x000D_
_x000D_
Jim's programs have been downloaded over 60 million times._x000D_
_x000D_
He holds a Master’s Degree in Applied Communication Theory and Methodology and is accredited as a Certified Digital Media Consultant by the Radio Advertising Bureau.  Jim has also had the opportunity to teach at the university level._x000D_
_x000D_
Websites:_x000D_
https://jimharold.com_x000D_
https://jimharoldplus.com/_x000D_
https://greattvpodcast.com/_x000D_
https://soulmatestoriespodcast.com_x000D_
_x000D_
_x000D_
Air date: December 15, 2022_x000D_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</si>
  <si>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o7kXqgsf-XI</t>
  </si>
  <si>
    <t>https://youtu.be/m2gxO1uEU7c</t>
  </si>
  <si>
    <t>F2B BREAKING NEWS  Thursday, December 15, 2022</t>
  </si>
  <si>
    <t>AllThe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 of the news that you need on this Thursday, December 15, 2022</t>
  </si>
  <si>
    <t>m2gxO1uEU7c</t>
  </si>
  <si>
    <t>2022 12 14</t>
  </si>
  <si>
    <t>https://youtu.be/5tETWLPjcPo</t>
  </si>
  <si>
    <t xml:space="preserve">Ep. 1732 Jason Shurka  What is Consciousness </t>
  </si>
  <si>
    <t>Tonight, Wednesday on FADE to BLACK: Jason Shurka joins us for a full, in depth conversation about consciousness._x000D_
_x000D_
Jason Shurka is the founder of UNIFYD, an organization dedicated to educating, connecting and healing humanity to ensure that we reach our collective destiny of unity, peace and harmony on planet Earth. _x000D_
_x000D_
UNIFYD TV is a video-streaming platform to educate the world. _x000D_
UNIFYD Social is a social media platform to connect the world. _x000D_
UNIFYD Healing is a healing network to help humanity heal itself._x000D_
_x000D_
Jason Shurka is also an author of 3 books, Forming the Formless, The Language of Energy and Rays of Knowledge._x000D_
_x000D_
He has dedicated his life to helping humanity remember our spiritual roots and reclaim our power once again._x000D_
_x000D_
Websites:_x000D_
https://unifyd.tv/_x000D_
https://unifyd.com/_x000D_
_x000D_
_x000D_
Air date: December 14, 2022_x000D_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</si>
  <si>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5tETWLPjcPo</t>
  </si>
  <si>
    <t>https://youtu.be/HjoCZrtpQXE</t>
  </si>
  <si>
    <t>F2B BREAKING NEWS  Wednesday, December 14, 2022</t>
  </si>
  <si>
    <t>All of the news that you need on this Wednesday, December 14, 2022_x000D_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</si>
  <si>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HjoCZrtpQXE</t>
  </si>
  <si>
    <t>2022 12 13</t>
  </si>
  <si>
    <t>https://youtu.be/ldDAn5cvWYo</t>
  </si>
  <si>
    <t xml:space="preserve">Ep. 1731 Reuben Langdon  What is Channeling </t>
  </si>
  <si>
    <t>Tonight, Tuesday on FADE to BLACK: Reuben Langdon, actor, stunt person, researcher, director... joins us to discuss Channeling._x000D_
_x000D_
Reuben Langdon is an international Stuntman, Actor, Filmmaker and Video Game Star whose work you can see in productions like Pirates of the Caribbean, the Power Rangers series, and the highest grossing film of all time, Avatar, where he was the stunt double of Jake Sully’s alien Avatar. _x000D_
_x000D_
Reuben shot to stardom in the video game world with leading roles as Ken Masters in Street Fighter and Dante in the Devil May Cry franchise. His film and television career has given him the opportunity to work with some of the biggest names on the silver screen, from actors Jackie Chan and Andy Serkis, to directors James Cameron, Peter Jackson, and Steven Spielberg._x000D_
_x000D_
It was while working on James Cameron’s Avatar that Reuben had his first UFO sighting and this sent him in the direction of researching UFOlogy and the paranormal. He is the creator and host of the popular TV show Interview With E.D. (Extra-Dimensionals) on the Gaia Network, and in 2013 he co-produced the five-day event at the National Press Club in Washington DC called the Citizen Hearing on Disclosure. The historical event brought together over 40 witnesses, to testify in front of 6 former members of Congress in a mock congressional hearing about ETs engaging the human race. _x000D_
_x000D_
He is currently working on a new Docu-series around the legends of the Crystal Skulls and is helping to connect the dots between the Ancient Past and ever changing future._x000D_
_x000D_
Websites:_x000D_
http://interviewwithed.org_x000D_
http://www.reubenlangdon.com/_x000D_
http://citizenhearing.org_x000D_
_x000D_
_x000D_
Air date: December 13, 2022_x000D_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</si>
  <si>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ldDAn5cvWYo</t>
  </si>
  <si>
    <t>https://youtu.be/E7RzsxFb1MM</t>
  </si>
  <si>
    <t>F2B BREAKING NEWS  Tuesday, December 13, 2022</t>
  </si>
  <si>
    <t>All of the news that you need on Tuesday, December 13, 2022_x000D_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</si>
  <si>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E7RzsxFb1MM</t>
  </si>
  <si>
    <t>2022 12 12</t>
  </si>
  <si>
    <t>https://youtu.be/ERFSgCCSvf4</t>
  </si>
  <si>
    <t>Ep. 1730 Dr. Garry Nolan  Research for our Community</t>
  </si>
  <si>
    <t>Tonight, Monday on FADE to BLACK: Dr. Garry P. Nolan is with us and tonight we are going to discuss career and interests in our community._x000D_
_x000D_
Dr. Nolan is the Rachford and Carlota A. Harris Professor in the Department of Pathology at Stanford University School of Medicine. He trained with Leonard Herzenberg (for his Ph.D.) and Nobelist Dr. David Baltimore for postdoctoral work. He has published over 320 research articles and is the holder of 50 US patents and has been honored as one of the top 25 inventors at Stanford University._x000D_
_x000D_
Dr. Nolan is the first recipient of the Teal Innovator Award from the Department of Defense, the first recipient of an FDA BAAA, and received the award for "Outstanding Research Achievement in 2011" from the Nature Publishing Group. _x000D_
 _x000D_
Dr. Nolan is an outspoken proponent of translating public investment in basic research to serve public welfare and serves on the Boards of Directors of several companies. _x000D_
_x000D_
His most recent companies are spatial biology companies, including IonPath, and Akoya (AKYA, a NASDAQ public company)._x000D_
 _x000D_
Dr. Nolan's efforts are to enable a deeper understanding not only of normal immune function, trauma, pathogen infection, and other inflammatory events but also detailed substructures of leukemias and solid cancers to enable new understandings that will enable better management of disease and clinical outcomes._x000D_
_x000D_
Website: https://profiles.stanford.edu/garry-nolan
The Parapod Festival at the Valencia Hyatt Regency:
https://www.parapodfilmfest.com/
Hidden Secrets Cruise Apr 7-14 2023:
http://www.divinetravels.com/HiddenSecrets2023.html
Watch The Black Knight Satellite:
https://www.4biddenknowledge.tv/videos/the-black-knight-satellite-beyond-the-signal
River Moon Coffee:
https://rivermoonwellness.com/product-category/private-blends/jimmy-church/
Einstein Skulls:
https://einsteinthecrystalskull.com/category/EINSTEIN-IMPRINTED-SKULLS-c1718339
Our LIVE show 7-10pm PT Mon-Thursday:
https://jimmychurchradio.com/
FADE to BLACK Fadernaut Memberships:
https://jimmychurchradio.com/membership-options/
FADE to BLACK Podcast subscriptions:
https://jimmychurchradio.com/podcast/
FADE to BLACK on Facebook:
https://facebook.com/JimmyChurchRadio</t>
  </si>
  <si>
    <t>ERFSgCCSvf4</t>
  </si>
  <si>
    <t>https://youtu.be/DQdaX0r58vg</t>
  </si>
  <si>
    <t>F2B BREAKING NEWS Monday, December 12, 2022</t>
  </si>
  <si>
    <t>All the news you need for Monday, December 12, 2022_x000D_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</si>
  <si>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DQdaX0r58vg</t>
  </si>
  <si>
    <t>2022 12 08</t>
  </si>
  <si>
    <t>https://youtu.be/Q-pis9QE8Xc</t>
  </si>
  <si>
    <t>Ep. 1729 The Fermi Paradox</t>
  </si>
  <si>
    <t>Tonight, Wednesday on FADE to BLACK: Jimmy Church gives a full 2 hour presentation on the Fermi Paradox: "The Universe is full of Aliens Life... where is everybody?"_x000D_
_x000D_
Air date: December 8, 2022_x000D_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</si>
  <si>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Q-pis9QE8Xc</t>
  </si>
  <si>
    <t>https://youtu.be/06xfWkig8QA</t>
  </si>
  <si>
    <t>F2B BREAKING NEWS  Thursday, December 8, 2022</t>
  </si>
  <si>
    <t>All the news YOU need for today._x000D_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</si>
  <si>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06xfWkig8QA</t>
  </si>
  <si>
    <t>2022 12 07</t>
  </si>
  <si>
    <t>https://youtu.be/5tMr6BhriOc</t>
  </si>
  <si>
    <t>Ep. 1728 Melinda Leslie  UF0 UAP Research</t>
  </si>
  <si>
    <t>Tonight, Wednesday on FADE to BLACK: Melinda Leslie joins us to discuss her UFO/UAP research and the latest on Wilson Davis and the much delayed UFO/UAP report that was due back on Oct 31st._x000D_
_x000D_
Melinda is a researcher and investigator in the field of Ufology with over 30 years of experience. She has the UFO Sighting Tours in Sedona, Arizona, where she has conducted over 1000 tours with the use of military Night Vision Goggles._x000D_
_x000D_
Melinda has lectured for numerous organizations including MUFON and the International UFO Congress and is a frequent guest on numerous radio shows including Coast to Coast AM._x000D_
_x000D_
Website: http://www.UFOSightingTours.com_x000D_
_x000D_
Air date: December 7, 2022_x000D_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</si>
  <si>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5tMr6BhriOc</t>
  </si>
  <si>
    <t>https://youtu.be/I78Qe99FRyo</t>
  </si>
  <si>
    <t>F2B BREAKING NEWS  Wednesday, December 7, 2022</t>
  </si>
  <si>
    <t>All the news you need for Wednesday, December 7, 2022_x000D_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</si>
  <si>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I78Qe99FRyo</t>
  </si>
  <si>
    <t>2022 12 06</t>
  </si>
  <si>
    <t>https://youtu.be/1xYiGflJv8k</t>
  </si>
  <si>
    <t>Ep. 1727 David Marler  UFO Historian</t>
  </si>
  <si>
    <t>Tonight, Tuesday on FADE to BLACK: David Marler join us to talk about his UFO/UAP research and his vast library that is about to go public._x000D_
_x000D_
David has had a lifelong interest in the subject of UFOs. He joined The Mutual UFO Network (MUFON) in 1990 as a Field Investigator Trainee. Since then, he has served as Field Investigator, State Section Director, as well as Illinois State Director. David is currently an independent UFO researcher._x000D_
_x000D_
David has an extensive personal library of UFO books, journals, magazines, newspapers, and case files from around the world that covers the last 70+ years. With this he has been examining the detailed history of UFO sighting reports and related patterns._x000D_
_x000D_
Mr. Marler received his Bachelor of Science degree in Psychology from Southern Illinois University at Edwardsville (SIUE). He received his Certification in Hypnotherapy from Mottin and Johnson Institute of Hypnosis in St. Louis, Missouri._x000D_
_x000D_
Website: https://davidmarlerufo.com/_x000D_
_x000D_
Air date: December 6, 2022_x000D_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</si>
  <si>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1xYiGflJv8k</t>
  </si>
  <si>
    <t>https://youtu.be/UrnoplN3bcY</t>
  </si>
  <si>
    <t>F2B BREAKING NEWS  Tuesday, December 6, 2022</t>
  </si>
  <si>
    <t>All the news you need for Tuesday, December 6, 2022</t>
  </si>
  <si>
    <t>UrnoplN3bcY</t>
  </si>
  <si>
    <t>2022 12 05</t>
  </si>
  <si>
    <t>https://youtu.be/sIYRqCqw_uk</t>
  </si>
  <si>
    <t>Ep. 1726 Grant Cameron  UFO UAP Headlines</t>
  </si>
  <si>
    <t>Tonight, Monday on FADE to BLACK: Grant Cameron joins us to discuss the delayed UFO report and UFO/UAP news from around the world._x000D_
_x000D_
Grant has been a UFO researcher since 1975, and was recognized as both the Leeds Conference International Researcher of the Year and the UFO Congress Researcher of the Year. He is a world-renowned expert on UFOs, conspiracies, government cover-ups, and has spent decades watching and chronicling developments around extraterrestrial contact. He is the author of 'Charlie Red Star'._x000D_
_x000D_
Website: http://beyondpresidentialufo.com/_x000D_
_x000D_
Air date: December 5, 2022_x000D_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</si>
  <si>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sIYRqCqw_uk</t>
  </si>
  <si>
    <t>https://youtu.be/lTQDP162wqc</t>
  </si>
  <si>
    <t>F2B BREAKING NEWS Monday December 5, 2022</t>
  </si>
  <si>
    <t>All of the news you need to know for December 5, 2022</t>
  </si>
  <si>
    <t>lTQDP162wqc</t>
  </si>
  <si>
    <t>2022 12 01</t>
  </si>
  <si>
    <t>https://youtu.be/37FcRm8ZBp4</t>
  </si>
  <si>
    <t>Ep  1725 FADE to BLACK  AMA  Ask Me Anything!</t>
  </si>
  <si>
    <t>Tonight is our AMA... or AJA... Ask Jimmy Anything!!!_x000D_
_x000D_
Air date: December 1, 2022_x000D_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</si>
  <si>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37FcRm8ZBp4</t>
  </si>
  <si>
    <t>https://youtu.be/U7EO9m7M-48</t>
  </si>
  <si>
    <t>F2B BREAKING NEWS December 1, 2022</t>
  </si>
  <si>
    <t>All the news you need for December 1, 2022</t>
  </si>
  <si>
    <t>U7EO9m7M-48</t>
  </si>
  <si>
    <t>2022 11 30</t>
  </si>
  <si>
    <t>https://youtu.be/Y14yWaMZ9BI</t>
  </si>
  <si>
    <t>Ep. 1724 John Greenewald  Black Vault Updates</t>
  </si>
  <si>
    <t>Tonight, Wednesday on FADE to BLACK: John Greenewald is back with us to cover all of the latest in the world of documents, UFO/UAPs... and what is up with that UFO/UAP report that seems to have been lost on it's way to Congress???_x000D_
_x000D_
John began researching the secret inner workings of the U.S. Government in 1996 at the age of fifteen. He targeted such groups as the CIA, FBI, Pentagon, Air Force, Army, Navy, NSA, DIA, and countless others. He utilized the Freedom of Information Act to gain access to thousands of records. He accumulated an astonishing number of documents on topics related to UFOs, the JFK Assassination, chemical, biological, and nuclear weapons, and top secret aircraft._x000D_
_x000D_
Greenewald named his online archive “The Black Vault.” His teenage project turned into the largest private online collection anywhere in the world, with million of pages of material. At the age of twenty-one, Greenewald published his first book, Beyond UFO Secrecy... and his two latest works are "Inside the Black Vault" and "Secrets of the Black Vault"... all available on Amazon._x000D_
_x000D_
Website: https://www.theblackvault.com_x000D_
_x000D_
Air date: November 30, 2022_x000D_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</si>
  <si>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Y14yWaMZ9BI</t>
  </si>
  <si>
    <t>https://youtu.be/6NBw5w7zmAs</t>
  </si>
  <si>
    <t>F2B BREAKING NEWS November 30, 2022</t>
  </si>
  <si>
    <t>All the news you need on Wednesday, Nov 30, 2022</t>
  </si>
  <si>
    <t>6NBw5w7zmAs</t>
  </si>
  <si>
    <t>2022 11 29</t>
  </si>
  <si>
    <t>https://youtu.be/5GrPwKAP9a0</t>
  </si>
  <si>
    <t>Ep. 1723 Matthew LaCroix  Our Secret History</t>
  </si>
  <si>
    <t>Tonight, Tuesday on FADE to BLACK: Matthew LaCroix joins us to discuss our secret history._x000D_
_x000D_
Matthew LaCroix is a passionate writer and researcher who grew up exploring the outdoors of northern New England. After college, he began studying ancient civilizations, philosophy, quantum mechanics, and history. His focus became uncovering and connecting the esoteric teachings from secret societies and ancient cultures that disappeared in deep antiquity. At 32 he published his first major book: The Illusion of Us, which combined years of research to discover the truth about human origins, the gods of antiquity, and the secrets of consciousness. _x000D_
_x000D_
In 2019 he released his second book entitled: The Stage of Time, which represents a compilation of studying ancient texts, evidence for lost civilizations, spiritual wisdom, and theoretical physics - combined together to find answers to some of our most difficult questions._x000D_
 _x000D_
Matthew works as a writer/researcher at Gaia and has appeared on shows such as Open Minds, Beyond Belief, and Ancient Civilizations. He is a frequent guest on numerous podcasts, radio shows, and panel discussions and is currently co-writing his third major book with Billy Carson entitled: The Epic of Humanity, which will focus on uncovering the mysteries of the human story, the timeline of lost civilizations, and ancient catastrophes. _x000D_
_x000D_
Website: https://thestageoftime.com/_x000D_
_x000D_
Air date: November 29, 2022_x000D_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River Moon Coffee:_x000D_
https://rivermoonwellness.com/product-category/private-blends/jimmy-church/_x000D_
_x000D_
Einstein Skulls:_x000D_
https://einsteinthecrystalskull.com/category/EINSTEIN-IMPRINTED-SKULLS-c1718339_x000D_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</si>
  <si>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5GrPwKAP9a0</t>
  </si>
  <si>
    <t>https://youtu.be/BTrQ7iRpP3E</t>
  </si>
  <si>
    <t>F2B BREAKING NEWS  Tuesday, November 29th, 2022</t>
  </si>
  <si>
    <t>Here are the headlines from around the world on Tuesday, November 29th, 2022.</t>
  </si>
  <si>
    <t>BTrQ7iRpP3E</t>
  </si>
  <si>
    <t>2022 11 28</t>
  </si>
  <si>
    <t>https://youtu.be/i8pIrLKepM0</t>
  </si>
  <si>
    <t>Ep. 1722 Daniel Sheehan  UFOs UAPs in Wash. D.C.</t>
  </si>
  <si>
    <t>Tonight, Monday on FADE to BLACK: Tonight, our guest is Daniel Sheehan and we are going to discuss 2022 and the current state of Disclosure... and what the position is with Washington DC, the Pentagon and the long delayed UFO/UAP Report._x000D_
_x000D_
Daniel Sheehan, JD, is a graduate of Harvard Law School, a former Director of the Christic Institute, and is a Professor of World Politics at the University of California. He is the General Counsel and Co-Director for the Institute for Cooperation in Space. Mr. Sheehan also has a long and distinguished history as public interest counsel, and was legal counsel in the Pentagon Papers case, the Iran-Contra, Three Mile Island, and Karen Silkwood cases, as well as many other high profile cases. Dan shares the responsibility for formulation of a new world view integrating into all of the classical fields of human knowledge the now virtually universally accepted FACT of the existence of Extraterrestrial Intelligence in our Universe and the growing accepted fact that representatives of one or more of these extraterrestrial civilizations are presently visiting our planet and interacting with members of our species._x000D_
_x000D_
Website: https://romeroinstitute.org/_x000D_
_x000D_
Air date: November 28, 2022_x000D_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https://rivermoonwellness.com/product-category/private-blends/jimmy-church/_x000D_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</si>
  <si>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i8pIrLKepM0</t>
  </si>
  <si>
    <t>2022 11 24</t>
  </si>
  <si>
    <t>https://youtu.be/65of97VgBhg</t>
  </si>
  <si>
    <t>Ep. 1721 Fadernight  Open-Lines  Fader Thanksgiving!</t>
  </si>
  <si>
    <t>Tonight, Wednesday on FADE to BLACK: Thanksgiving Fadernight: A very special Fader Thanksgiving with open-lines all night long!_x000D_
_x000D_
Your calls, your conversation: UFOs, Conspiracy, Lost History, Time Travel and the Paranormal and Supernatural... un-edited, un-screened, and un-censored!!!_x000D_
_x000D_
Fadernight is the greatest night of Talk Radio in all of the world._x000D_
_x000D_
The call-in number is: 818-921-6929_x000D_
_x000D_
Website: www.jimmychurchradio.com_x000D_
_x000D_
Air date: November 23, 2022_x000D_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</si>
  <si>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65of97VgBhg</t>
  </si>
  <si>
    <t>2022 11 22</t>
  </si>
  <si>
    <t>https://youtu.be/4_JD4o8Opdo</t>
  </si>
  <si>
    <t>Ep. 1720 Jack Roth  New Book  'Killing Kennedy'</t>
  </si>
  <si>
    <t>Tonight, Tuesday on FADE to BLACK: Jack Roth joins us on the anniversary of the JFK assassination to discuss his new book: 'Killing Kennedy: Exposing the Plot'._x000D_
_x000D_
Jack Roth is a journalist, documentary film producer (j3FILMS) and non-fiction book author. _x000D_
_x000D_
He has produced the award-winning documentary films Extraordinary: The Stan Romanek Story, Extraordinary: The Seeding, and Extraordinary: The Revelations._x000D_
_x000D_
In Killing Kennedy: Exposing the Plot, the Cover-Up and the Consequences, Jack interviews researchers, scholars, eyewitnesses and family members of those who were part of the tangled web of U.S. intelligence operations associated with the Cold War and the circumstances surrounding the assassination of John F. Kennedy. _x000D_
_x000D_
In addition to Killing Kennedy, he is also the author of Ghost Soldiers of Gettysburg and Unknown Down._x000D_
_x000D_
Website: https://www.amazon.com/Killing-Kennedy-Exposing-Cover-Up-Consequences/dp/1510775439/ref=sr_1_2?qid=1669069962&amp;refinements=p_27%3AJack+Roth&amp;s=books&amp;sr=1-2_x000D_
_x000D_
Air date: November 22, 2022_x000D_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</si>
  <si>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4_JD4o8Opdo</t>
  </si>
  <si>
    <t>2022 11 21</t>
  </si>
  <si>
    <t>https://youtu.be/aZCVNlP0ts4</t>
  </si>
  <si>
    <t>Ep. 1719 Michael W. Hall  Wilson Davis</t>
  </si>
  <si>
    <t>Tonight, Monday on FADE to BLACK: Michael W. Hall is here to discuss his new book: 'Core Secrets: The Admiral Wilson UFO Memo: Smoking Gun Leak of the Century'._x000D_
_x000D_
MICHAEL W. HALL, J.D. is an attorney, Doctor of Jurisprudence, and former Superior Court Judge Pro Tem, a certified Mediator, and the founding partner of The Hall Law Firm, P.S. Hall received his Bachelors degree in Broadcast-Journalism in 1976 from Washington State University and his Doctor of Jurisprudence Degree from_x000D_
Southwestern Law School._x000D_
_x000D_
The former Vice President of Puget Sound Christian College, Michael has taught legal seminars and conflict management courses for the Washington State Bar Association and the Boeing Management Association, and for the past 35-years has maintained a general legal and estate-planning practice in Seattle, Washington._x000D_
_x000D_
Air date: November 21, 2022_x000D_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</si>
  <si>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aZCVNlP0ts4</t>
  </si>
  <si>
    <t>2022 11 17</t>
  </si>
  <si>
    <t>https://youtu.be/adHTF_7SYM8</t>
  </si>
  <si>
    <t>Ep. 1718 FADERNIGHT  Open-Lines</t>
  </si>
  <si>
    <t>Tonight, Thursday on FADE to BLACK: It's another Fadernight with open-lines all night long!_x000D_
_x000D_
Your calls, your conversation: UFOs, Conspiracy, Lost History, Time Travel and the Paranormal and Supernatural... un-edited, un-screened, and un-censored!!!_x000D_
_x000D_
Fadernight is the greatest night of Talk Radio in all of the world._x000D_
_x000D_
The call-in number is: 818-921-6929_x000D_
_x000D_
Website: www.jimmychurchradio.com_x000D_
_x000D_
Air date: November 17, 2022_x000D_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</si>
  <si>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adHTF_7SYM8</t>
  </si>
  <si>
    <t>2022 11 16</t>
  </si>
  <si>
    <t>https://youtu.be/9p5AzXegn8s</t>
  </si>
  <si>
    <t xml:space="preserve">Ep. 1717 Richard Dolan  The UFO UAP Report </t>
  </si>
  <si>
    <t>Tonight, Wednesday on FADE to BLACK: Richard Dolan is back to discuss what is going on with the UFO/UAP report that has been delayed for over two weeks..._x000D_
_x000D_
Richard is one of the world’s leading researchers and writers on the subject of UFOs, and believes that they constitute the greatest mystery of our time._x000D_
_x000D_
Dolan completed his graduate work at the University of Rochester, where he studied U.S. Cold War strategy, European history, and international diplomacy. Richard also studied at Alfred University and Oxford University._x000D_
_x000D_
He is the author of UFOs and the National Security State, A.D. After Disclosure, UFOs and the 21st Century Mind, and his latest: The Alien Agendas: A Speculative Analysis of Those Visiting Earth._x000D_
_x000D_
Richard’s weekly “Fireside Chat” video podcast with his latest thoughts is over at Richard Dolan Members... He is currently featured on several television series and documentaries, including Ancient Aliens, Hangar One: The UFO Files and the new feature film: The Observers._x000D_
_x000D_
Website:_x000D_
https://richarddolanmembers.com/_x000D_
_x000D_
Air date: November 16, 2022_x000D_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</si>
  <si>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9p5AzXegn8s</t>
  </si>
  <si>
    <t>2022 11 15</t>
  </si>
  <si>
    <t>https://youtu.be/7B92hLwX678</t>
  </si>
  <si>
    <t>Ep. 1716 Dave Schrader  Our Spooky World</t>
  </si>
  <si>
    <t>Tonight, Tuesday on FADE to BLACK: Dave Schrader joins us to talk about our Spooky World!_x000D_
_x000D_
Dave Schrader is the former host of the long running paranormal talk radio show, Darkness Radio and lead investigator on the paranormal themed Travel Channel series, The Holzer Files._x000D_
_x000D_
Feb 1, 2022 he launched The Paranormal 60 with Dave Schrader. A different look and feel to the genre that he had been a part of for so long. Shorter interviews cutting to the heart of the story, insights from experts and experiencers, new entertaining._x000D_
_x000D_
Since an early age Dave has been surrounded by the strange and anomalous, from haunted homes, to creature sightings, UFO encounters and more. Dave continues to bring you along on his journey and thanks you for taking him along on yours. Never a casual observer, Dave pushes claims of the paranormal to the limits by investigating them himself and visiting some of the most active and haunted locations in the world._x000D_
_x000D_
Dave does not HUNT the paranormal, it hunts him._x000D_
_x000D_
Website: https://www.darknessradio.com/_x000D_
_x000D_
Air date: November 15, 2022_x000D_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</si>
  <si>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7B92hLwX678</t>
  </si>
  <si>
    <t>2022 11 14</t>
  </si>
  <si>
    <t>https://youtu.be/i4flGJVaxtc</t>
  </si>
  <si>
    <t>Ep. 1715 Jason Quitt  Quittspiracy 12( )</t>
  </si>
  <si>
    <t>Tonight, Monday on FADE to BLACK: Jason Quitt is back for another episode of Quittspiracy... we think this is number 12(?)._x000D_
_x000D_
Jason is a graduate of the Institute of Energy Wellness, and a student of Algonquin Shamanism and has been training and working with many teachers, shamans, and traditional healers from around the world._x000D_
_x000D_
Mr. Quitt is also the author of “Forbidden Knowledge – Revelations of a multidimensional time traveler ” – “The Egyptian Postures of Power Ancient Qi Gong System” &amp; “The Yosef Codes – Sacred geometry Mandalas”._x000D_
_x000D_
Website: https://thecrystalsun.com/_x000D_
_x000D_
Air date: November 14, 2022_x000D_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</si>
  <si>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i4flGJVaxtc</t>
  </si>
  <si>
    <t>2022 11 10</t>
  </si>
  <si>
    <t>https://youtu.be/w6filS7LvHY</t>
  </si>
  <si>
    <t xml:space="preserve">Ep. 1714 Linda Moulton Howe  UFO Report </t>
  </si>
  <si>
    <t>Tonight, Thursday on FADE to BLACK: Linda Moulton Howe joins us to discuss the new UFO/UAP report!_x000D_
_x000D_
Linda is a graduate of Stanford University with a Master’s Degree in Communication and has received local, national and international awards, including three regional Emmys, a national Emmy nomination and a Station Peabody award._x000D_
_x000D_
Linda produces reports and edits Earthfiles.com, and hosts her live YouTube show each week as well as being on Ancient Aliens since it's first season._x000D_
_x000D_
Ms. Howe has traveled to Venezuela, Peru, Brazil, England, Norway, France, Switzerland, The Netherlands, Yugoslavia, Turkey, Ethiopia, Kenya, Egypt, Australia, Japan, Canada, Mexico, the Yucatan and Puerto Rico for her research and productions._x000D_
_x000D_
Website: http://www.earthfiles.com_x000D_
_x000D_
Air date: November 10, 2022_x000D_
_x000D_
_x000D_
'Into the Vortex' new TV series:_x000D_
http://intothevortex.tv_x000D_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</si>
  <si>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w6filS7LvHY</t>
  </si>
  <si>
    <t>2022 11 09</t>
  </si>
  <si>
    <t>https://youtu.be/VUSQ5fLkY-o</t>
  </si>
  <si>
    <t>Ep. 1713 Fadernight  Open-Lines</t>
  </si>
  <si>
    <t>Tonight, Wednesday on FADE to BLACK: It's another Fadernight with open-lines all night long!_x000D_
_x000D_
Your calls, your conversation: UFOs, Conspiracy, Lost History, Time Travel and the Paranormal and Supernatural... un-edited, un-screened, and un-censored!!!_x000D_
_x000D_
Fadernight is the greatest night of Talk Radio in all of the world._x000D_
_x000D_
The call-in number is: 818-921-6929_x000D_
_x000D_
Website: www.jimmychurchradio.com_x000D_
_x000D_
Air date: November 9, 2022_x000D_
_x000D_
_x000D_
'Into the Vortex' new TV series:_x000D_
http://intothevortex.tv_x000D_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</si>
  <si>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VUSQ5fLkY-o</t>
  </si>
  <si>
    <t>2022 11 08</t>
  </si>
  <si>
    <t>https://youtu.be/AuG9FeeR-s8</t>
  </si>
  <si>
    <t>Ep. 1712 F2B AMA  Ask Jimmy Anything!</t>
  </si>
  <si>
    <t>Tonight, Tuesday on FADE to BLACK: F2B AMA... Ask Jimmy Anything!_x000D_
_x000D_
You can post your AMA questions in the chatroom, Twitter or on our FB radio page!_x000D_
_x000D_
Website: https://jimmychurchradio.com/_x000D_
_x000D_
Air date: November 8, 2022_x000D_
_x000D_
_x000D_
'Into the Vortex' new TV series:_x000D_
http://intothevortex.tv_x000D_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</si>
  <si>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AuG9FeeR-s8</t>
  </si>
  <si>
    <t>2022 11 07</t>
  </si>
  <si>
    <t>https://youtu.be/pz0-cCerLrw</t>
  </si>
  <si>
    <t>Ep. 1711 Scott Wolter  Into the Vortex</t>
  </si>
  <si>
    <t>Tonight, Monday on FADE to BLACK: Scott Wolter is here for another open conversation and the premiere of 'Into the Vortex'.
Scott is an author and host of America Unearthed and has been the President of American Petrographic Services since 1990.
Scott is responsible for the independent testing of the Kensington Rune stone in 2000. He’s been the principal petrographer in more than 5,000 investigations throughout the U.S., Canada and Puerto Rico, including the evaluation of fire damaged concrete at the Pentagon following the attacks of September 11, 2001.
Websites:
http://www.hookedx.com
http://scottwolteranswers.blogspot.com/_x000D_
_x000D_
Air date: November 7, 2022_x000D_
_x000D_
_x000D_
'Into the Vortex' new TV series:_x000D_
http://intothevortex.tv_x000D_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</si>
  <si>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pz0-cCerLrw</t>
  </si>
  <si>
    <t>2022 11 03</t>
  </si>
  <si>
    <t>https://youtu.be/NWqbrfqCaso</t>
  </si>
  <si>
    <t>Ep. 1710 Fadernight  Open-Lines</t>
  </si>
  <si>
    <t>Tonight, Thursday on FADE to BLACK: It's another Fadernight with open-lines all night long!_x000D_
_x000D_
Your calls, your conversation: UFOs, Conspiracy, Lost History, Time Travel and the Paranormal and Supernatural... un-edited, un-screened, and un-censored!!!_x000D_
_x000D_
Fadernight is the greatest night of Talk Radio in all of the world._x000D_
_x000D_
The call-in number: 818-921-6929_x000D_
_x000D_
_x000D_
Website: www.jimmychurchradio.com_x000D_
_x000D_
Air date: November 3, 2022_x000D_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</si>
  <si>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NWqbrfqCaso</t>
  </si>
  <si>
    <t>2022 11 02</t>
  </si>
  <si>
    <t>https://youtu.be/j3Pk2_-wfiY</t>
  </si>
  <si>
    <t>Ep. 1709 Elisabeth Hoekstra  Grounding for Life</t>
  </si>
  <si>
    <t>Tonight, Wednesday on FADE to BLACK: Elisabeth Hoekstra joins us to talk about Grounding... and the release of her new book: "The Mother Earth Effect"._x000D_
_x000D_
Elisabeth's first career was in the entertainment industry. Starting at a young age as a model and actress on nationally syndicated TV programs, movies, music videos, and magazines, which continued to expand while she attended Davenport College for business management and marketing administration._x000D_
_x000D_
Elisabeth received her real estate license in 2017 and has also contributed significantly to several charities, focusing her efforts on children’s health and education through hosting fundraisers._x000D_
_x000D_
Throughout her various careers, she has seen how stress can take its toll on people’s physical well-being, leading to her most recent professional engagement.  Elisabeth is founder of Bio-Hack Your Best Life and the Director of Operations for 4BiddenKnowledge._x000D_
_x000D_
Websites:_x000D_
https://bit.ly/3SOpDCj "The Mother Earth Effect" Pre-Order 17% off_x000D_
https://bit.ly/3RJt6Sv Grounding site _x000D_
https://amzn.to/3JWRs7X "The Recipe to Elevated Consciousness" _x000D_
https://www.elisabethihoekstra.com/_x000D_
https://www.4biddenknowledge.tv/_x000D_
_x000D_
Air date: November 2, 2022_x000D_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</si>
  <si>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j3Pk2_-wfiY</t>
  </si>
  <si>
    <t>2022 11 01</t>
  </si>
  <si>
    <t>https://youtu.be/a8ITZhQiKGg</t>
  </si>
  <si>
    <t>Ep. 1708 Roy Thinnes  The Invaders</t>
  </si>
  <si>
    <t>Tonight, Tuesday on FADE to BLACK: Roy Thinnes, star of 1968's hit TV series, "The Invaders", joins us with special co-host: Don Schmitt!_x000D_
_x000D_
Roy's first primetime role was the "A Fist of Five" episode of The Untouchables, as a brother of an ex-policeman (played by Lee Marvin). Later that year he appeared on Gunsmoke in the episode “False Front”._x000D_
_x000D_
He appeared on General Hospital from 1963–65. In 1964, he guested twice on the CBS drama The Reporter. Roy then co-starred on ABC's The Long Hot Summer._x000D_
_x000D_
Then it happened: 1967 and 1968, Roy starred in The Invaders, a TV series in which he accidentally witnesses the arrival of aliens from another planet. The series became a cult classic, leading to other 'aliens vs earthlings' films and TV shows._x000D_
_x000D_
In 2004, TV Guide placed his character David Vincent at #6 on its 25 Greatest Sci-Fi Legends list._x000D_
_x000D_
To see the complete Thinnes on TV and film just visit his IMDB page... but I can't leave out The Sopranos, the X Files, Law and Order and Oz..._x000D_
_x000D_
Website: https://www.imdb.com/name/nm0858186/_x000D_
_x000D_
Air date: November 1, 2022_x000D_
_x000D_
_x000D_
The Parapod Festival at the Valencia Hyatt Regency:_x000D_
https://www.parapodfilmfest.com/_x000D_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</si>
  <si>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a8ITZhQiKGg</t>
  </si>
  <si>
    <t>2022 10 31</t>
  </si>
  <si>
    <t>https://youtu.be/Iik2Vtpi-Og</t>
  </si>
  <si>
    <t>Ep. 1707 UnX 1st Anniversary Halloween Special</t>
  </si>
  <si>
    <t>Tonight, Monday on FADE to BLACK: Tonight is the first anniversary of the UnX Network... and it's on Halloween... so the show is all about celebration and some spooky stuff! With co-hosts Race Hobbs and Margie Kay!!!_x000D_
_x000D_
Special guests, ghost hunting, contests... all that and much more as we celebrate the first year of the X on Halloween night!_x000D_
_x000D_
Website: www.unxnetwork.com_x000D_
_x000D_
Air date: October 31, 2022_x000D_
_x000D_
_x000D_
The Parapod Festival at the Valencia Hyatt Regency:_x000D_
https://www.parapodfilmfest.com/_x000D_
_x000D_
EdenPURE Thunderstorm Air Purifier 3-Pack Deal: Promo-code: FADER3_x000D_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</si>
  <si>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Iik2Vtpi-Og</t>
  </si>
  <si>
    <t>2022 10 27</t>
  </si>
  <si>
    <t>https://youtu.be/LBXQBVrLsQw</t>
  </si>
  <si>
    <t>Ep. 1706 Fadernight  Open-Lines</t>
  </si>
  <si>
    <t>Tonight, Thursday on FADE to BLACK: It's another Fadernight with open-lines all night long!_x000D_
_x000D_
Your calls, your conversation: UFOs, Conspiracy, Lost History, Time Travel and the Paranormal and Supernatural... un-edited, un-screened, and un-censored!!!_x000D_
_x000D_
Fadernight is the greatest night of Talk Radio in all of the world._x000D_
_x000D_
The call-in numbers are: 818-921-6929 or 323-275-9695_x000D_
_x000D_
Website: www.jimmychurchradio.com_x000D_
_x000D_
Air date: October 27, 2022_x000D_
_x000D_
_x000D_
The Parapod Festival at the Valencia Hyatt Regency:_x000D_
https://www.parapodfilmfest.com/_x000D_
_x000D_
EdenPURE Thunderstorm Air Purifier 3-Pack Deal: Promo-code: FADER3_x000D_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</si>
  <si>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LBXQBVrLsQw</t>
  </si>
  <si>
    <t>2022 10 26</t>
  </si>
  <si>
    <t>https://youtu.be/4Ehc4vjQVAA</t>
  </si>
  <si>
    <t>Ep. 1705 Sha the Loon Witch  Halloween Special!</t>
  </si>
  <si>
    <t>Tonight, Wednesday on FADE to BLACK: Sha the Loon Witch joins us for the eigth straight year... or is it nine??? Tonight she'll be taking your back to back to back calls and giving you a very special Halloween reading!!!_x000D_
_x000D_
Sha Blackburn is The LoonWitch; an internationally known psychic, healer, teacher and student of life. She is known to be compassionate, insightful and “scary accurate”. She specializes in Tarot Readings; Rune Readings, and Aura Photography._x000D_
 _x000D_
She is passionate about life and helping others to _x000D_
learn, understand and cope. She has been featured _x000D_
on AM , FM and Internet Radio since 2003 and has _x000D_
been teaching divination, healing and metaphysics _x000D_
since 1997. Sha uses her motivation, healing, and _x000D_
psychic abilities to help people transform their lives. _x000D_
_x000D_
Website: https://www.loonwitch.com_x000D_
_x000D_
Air date: October 26, 2022_x000D_
_x000D_
_x000D_
The Parapod Festival at the Valencia Hyatt Regency:_x000D_
https://www.parapodfilmfest.com/_x000D_
_x000D_
EdenPURE Thunderstorm Air Purifier 3-Pack Deal: Promo-code: FADER3_x000D_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</si>
  <si>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4Ehc4vjQVAA</t>
  </si>
  <si>
    <t>2022 10 25</t>
  </si>
  <si>
    <t>https://youtu.be/9Y8WdjV1WQc</t>
  </si>
  <si>
    <t>Ep. 1704 Dan Terry  Halloween N5</t>
  </si>
  <si>
    <t>Tonight, Tuesday on FADE to BLACK: Dan Terry is the host of 'Most Haunted' on the UnX Network and joins us for Halloween Night Five!_x000D_
_x000D_
Dan is a paranormal investigator and author of several books. He is a regular writer for UnX News Magazine, and the latest is The Ghost Girl of Alton. Dan Terry is a native of Franklin County, Missouri. He has been fascinated by the supernatural since watching his first episode of Kolchak: The Night Stalker in the mid-1970s. That, combined with an intense interest in history and storytelling, honed by his years as a cave guide at Meramec Caverns, placed him on the road to paranormal investigation and writing._x000D_
_x000D_
He recently moved from Missouri to the mountains of North Carolina with his wife and ghost-hunting partner, Sherri. Dan retired as Police Chief of the New Haven Police Department in August 2018 and continues to ghost hunt around the Midwest. His next plans are to hunt Sasquatch in the Blue Ridge Mountains._x000D_
_x000D_
Website: https://spookstalker.com/_x000D_
_x000D_
Air date: October 25, 2022_x000D_
_x000D_
_x000D_
The Parapod Festival at the Valencia Hyatt Regency:_x000D_
https://www.parapodfilmfest.com/_x000D_
_x000D_
EdenPURE Thunderstorm Air Purifier 3-Pack Deal: Promo-code: FADER3_x000D_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</si>
  <si>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9Y8WdjV1WQc</t>
  </si>
  <si>
    <t>2022 10 24</t>
  </si>
  <si>
    <t>https://youtu.be/TzBCc1PH4zQ</t>
  </si>
  <si>
    <t>Ep. 1703 Lee Speigel  Halloween N4</t>
  </si>
  <si>
    <t>Tonight, Monday on FADE to BLACK: Lee Speigel joins us for Halloween Night Four!_x000D_
_x000D_
Lee Speigel has presented credible, compelling stories about UFOs, science, and the paranormal to the public since 1975 when he produced a documentary record album, “UFOs: The Credibility Factor,” for CBS Inc. _x000D_
_x000D_
In 1978, Lee began his first of eight years writing, producing and hosting nearly 1,500 local and national programs on NBC Radio, dealing with UFOs and unexplained phenomena. _x000D_
_x000D_
In 1978, he became the only person in history to produce a UFO presentation at the United Nations. Also during this time, Lee was a feature writer for OMNI magazine. _x000D_
_x000D_
​Between 2010-2017, Lee was writing for the Huffington Post. In 2020, Speigel co-produced and co-wrote “The Phenomenon”, the UFO documentary from director James Fox._x000D_
_x000D_
Currently, Lee is co-producer and host of the weekly “Edge of Reality Radio” program. He is also the managing editor of Un-X Magazine._x000D_
_x000D_
Website: https://www.unxnetwork.com/_x000D_
_x000D_
Air date: October 24, 2022_x000D_
_x000D_
_x000D_
The Parapod Festival at the Valencia Hyatt Regency:_x000D_
https://www.parapodfilmfest.com/_x000D_
_x000D_
EdenPURE Thunderstorm Air Purifier 3-Pack Deal: Promo-code: FADER3_x000D_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</si>
  <si>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TzBCc1PH4zQ</t>
  </si>
  <si>
    <t>2022 10 20</t>
  </si>
  <si>
    <t>https://youtu.be/pAvV9r-4_cg</t>
  </si>
  <si>
    <t>Ep. 1702 Fadernight  Open-Lines!</t>
  </si>
  <si>
    <t>Tonight, Thursday on FADE to BLACK: It's another Fadernight with open-lines all night long!_x000D_
_x000D_
Your calls, your conversation: UFOs, Conspiracy, Lost History, Time Travel and the Paranormal and Supernatural... un-edited, un-screened, and un-censored!!!_x000D_
_x000D_
Fadernight is the greatest night of Talk Radio in all of the world._x000D_
_x000D_
The call-in numbers are: 818-921-6929 or 323-275-9695_x000D_
_x000D_
Website: www.jimmychurchradio.com_x000D_
_x000D_
Air date: October 20, 2022_x000D_
_x000D_
_x000D_
The Parapod Festival at the Valencia Hyatt Regency:_x000D_
https://www.parapodfilmfest.com/_x000D_
_x000D_
EdenPURE Thunderstorm Air Purifier 3-Pack Deal: Promo-code: FADER3_x000D_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</si>
  <si>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pAvV9r-4_cg</t>
  </si>
  <si>
    <t>2022 10 19</t>
  </si>
  <si>
    <t>https://youtu.be/mUxHCQM-p58</t>
  </si>
  <si>
    <t>Ep. 1701 Mike Ricksecker  Halloween Shadow People</t>
  </si>
  <si>
    <t>Tonight, Wednesday on FADE to BLACK: Night Two of our two weeks of Halloween and we are joined by paranormal researcher Mike Ricksecker!_x000D_
_x000D_
Mike is the author of the best-selling A Walk In The Shadows: A Complete Guide To Shadow People and the historic paranormal books 'Ghosts of Maryland', 'Ghosts and Legends of Oklahoma', 'Campfire Tales: Midwest, Ghostorian Case Files', and the 'Encounters With The Paranormal' series._x000D_
_x000D_
He has appeared on multiple television shows and programs as a paranormal historian, including Travel Channel’s The Alaska Triangle, Discovery+’s Fright Club, Animal Planet’s The Haunted, Bio Channel’s My Ghost Story, and RenTV’s (Russia) Mysteries of Mankind, produces his own Internet paranormal shows on the Haunted Road Media YouTube channel, and is the producer and director of the upcoming Amazon docu-series, The Shadow Dimension._x000D_
_x000D_
Mike currently hosts "Connecting The Universe" on Friday nights on KUNX, the X._x000D_
_x000D_
Websites:_x000D_
http://www.mikericksecker.com_x000D_
http://www.hauntedroadmedia.com_x000D_
_x000D_
Air date: October 19, 2022_x000D_
_x000D_
_x000D_
The Parapod Festival at the Valencia Hyatt Regency:_x000D_
https://www.parapodfilmfest.com/_x000D_
_x000D_
EdenPURE Thunderstorm Air Purifier 3-Pack Deal: Promo-code: FADER3_x000D_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</si>
  <si>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mUxHCQM-p58</t>
  </si>
  <si>
    <t>https://youtu.be/wzYic_KTVjU</t>
  </si>
  <si>
    <t>Ep. 1700 Tony Rathman  Entity Voices</t>
  </si>
  <si>
    <t>Tonight, Tuesday on FADE to BLACK: Night One of our two weeks of Halloween, Ghost Hunter Tony Rathman of EVPI joins us!_x000D_
_x000D_
EVPI is a paranormal team located in Phoenix Arizona and has spent the last decade discovering the truths about spirits, entities, and life after death._x000D_
_x000D_
Their specialty lies in spirit communication through both EVP’s and ITC communication and have captured some amazing “Entity voices” through years of investigation and research through multiple forms of digital recorders, parabolic mics and multi track recorders as well as building and refining spirit boxes._x000D_
_x000D_
Website: https://entityvoices.com/_x000D_
_x000D_
Air date: October 18, 2022_x000D_
_x000D_
The Parapod Festival at the Valencia Hyatt Regency:
https://www.parapodfilmfest.com/
_x000D_
EdenPURE Thunderstorm Air Purifier 3-Pack Deal: Promo-code: FADER3_x000D_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</si>
  <si>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wzYic_KTVjU</t>
  </si>
  <si>
    <t>2022 10 13</t>
  </si>
  <si>
    <t>https://youtu.be/ENh4SSZdgM8</t>
  </si>
  <si>
    <t>Ep. 1699 Fadernight  Egypt!</t>
  </si>
  <si>
    <t>Tonight, Jimmy has returned from Egypt and he'll have stories, pictures, and video!_x000D_
_x000D_
Yes, it is still Thursday on FADE to BLACK... with open-lines all night long!_x000D_
_x000D_
Your calls, your conversation: UFOs, Conspiracy, Lost History, Time Travel and the Paranormal and Supernatural... un-edited, un-screened, and un-censored!!!_x000D_
_x000D_
Fadernight is the greatest night of Talk Radio in all of the world._x000D_
_x000D_
The call-in numbers are: 818-921-6929 or 323-275-9695_x000D_
_x000D_
Website: www.jimmychurchradio.com_x000D_
_x000D_
Air date: October 13, 2022_x000D_
_x000D_
_x000D_
EdenPURE Thunderstorm Air Purifier 3-Pack Deal: Promo-code: FADER3_x000D_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</si>
  <si>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ENh4SSZdgM8</t>
  </si>
  <si>
    <t>2022 09 29</t>
  </si>
  <si>
    <t>https://youtu.be/j-XWt5hCO3g</t>
  </si>
  <si>
    <t>Ep. 1698 Fadernight  Open-Lines</t>
  </si>
  <si>
    <t>Tonight, Thursday on FADE to BLACK: It's another Fadernight with open-lines all night long!_x000D_
_x000D_
Your calls, your conversation: UFOs, Conspiracy, Lost History, Time Travel and the Paranormal and Supernatural... un-edited, un-screened, and un-censored!!!_x000D_
_x000D_
Fadernight is the greatest night of Talk Radio in all of the world._x000D_
_x000D_
The call-in numbers are: 818-921-6929 or 323-275-9695_x000D_
_x000D_
Website: www.jimmychurchradio.com_x000D_
_x000D_
Air date: September 29, 2022_x000D_
_x000D_
_x000D_
EdenPURE Thunderstorm Air Purifier 3-Pack Deal: Promo-code: FADER3_x000D_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</si>
  <si>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j-XWt5hCO3g</t>
  </si>
  <si>
    <t>2022 09 28</t>
  </si>
  <si>
    <t>https://youtu.be/blM0SkoIRPs</t>
  </si>
  <si>
    <t>Ep. 1697 Richard Dolan  Bombshell N.3</t>
  </si>
  <si>
    <t>Tonight, Wednesday on FADE to BLACK: Richard Dolan is with us to continue our look into the Wilson/Davis Document... Richard has said that this "may be the the UFO document of the century"._x000D_
_x000D_
Richard is one of the world’s leading researchers and writers on the subject of UFOs, and believes that they constitute the greatest mystery of our time._x000D_
_x000D_
Dolan completed his graduate work at the University of Rochester, where he studied U.S. Cold War strategy, European history, and international diplomacy. Richard also studied at Alfred University and Oxford University._x000D_
_x000D_
He is the author of UFOs and the National Security State, A.D. After Disclosure, UFOs and the 21st Century Mind, and his latest: The Alien Agendas: A Speculative Analysis of Those Visiting Earth._x000D_
_x000D_
Richard’s weekly “Fireside Chat” video podcast with his latest thoughts is over at Richard Dolan Members... He is currently featured on several television series and documentaries, including Ancient Aliens, Hangar One: The UFO Files and the new feature film: The Observers._x000D_
_x000D_
Website:_x000D_
https://richarddolanmembers.com/_x000D_
_x000D_
Air date: September 28, 2022_x000D_
_x000D_
_x000D_
EdenPURE Thunderstorm Air Purifier 3-Pack Deal: Promo-code: FADER3_x000D_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</si>
  <si>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blM0SkoIRPs</t>
  </si>
  <si>
    <t>2022 09 27</t>
  </si>
  <si>
    <t>https://youtu.be/brX0rMNa2xo</t>
  </si>
  <si>
    <t>Ep. 1696 Jimmy Church  Wilson Davis Deep Dive</t>
  </si>
  <si>
    <t>Tonight, Tuesday on FADE to BLACK: Jimmy Church will to a 2.5 hour deep dive into the Wilson/Davis Document... page by page, and discuss the highlights as well as asking the question: Is the document a transcription of an actual event??? This is Night Two of our Wilson/Davis Week on F2B!_x000D_
_x000D_
Church is the host of 'FADE to BLACK' on the Game Changer Network and syndicated on KJCR, KUNX, iHeartRADIO, TSL, TuneIn and Spreaker. From 2014-2020, he was a fill-in host on Coast to Coast AM with Premiere Networks and iHeartRADIO._x000D_
_x000D_
Jimmy is the producer and co-star of the 2021 feature film 'The Observers' and the narrator of the 2021 hit film, 'Extraordinary: The Revelations', both released by 1091 Films. He is also the star of the 2022 4Biddenknowledge film: "The Black Knight Satellite: Beyond the Signal"._x000D_
_x000D_
He co-starred on History Channel's 'Hangar 1: The UFO Files', 'Time Beings', and is host of 'The Unexplained' and 'Breaking Mysterious'. He has also appeared on 'Expedition X' on the Travel Channel and featured in the documentary, 'UFO Coverups: Secrets Revealed'._x000D_
_x000D_
Website: https://jimmychurchradio.com/_x000D_
Twitter: https://twitter.com/JChurchRadio_x000D_
Facebook: https://www.facebook.com/JimmyChurchRadio/_x000D_
_x000D_
Air date: September 27, 2022_x000D_
_x000D_
_x000D_
EdenPURE Thunderstorm Air Purifier 3-Pack Deal: Promo-code: FADER3_x000D_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</si>
  <si>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brX0rMNa2xo</t>
  </si>
  <si>
    <t>2022 09 26</t>
  </si>
  <si>
    <t>https://youtu.be/vYq2qrKeX3o</t>
  </si>
  <si>
    <t>Ep. 1695 Grant Cameron  Wilson Davis Bombshell!</t>
  </si>
  <si>
    <t>Tonight, Monday on FADE to BLACK: Grant Cameron joins us to discuss the recent bombshell around the Wilson/Davis document and Oke Shannon. This is Night One of our Wilson/Davis Week on F2B!_x000D_
_x000D_
Grant has been a UFO researcher since 1975, and was recognized as both the Leeds Conference International Researcher of the Year and the UFO Congress Researcher of the Year. He is a world-renowned expert on UFOs, conspiracies, government cover-ups, and has spent decades watching and chronicling developments around extraterrestrial contact. He is the author of 'Charlie Red Star'._x000D_
_x000D_
Website: http://beyondpresidentialufo.com/_x000D_
_x000D_
Air date: September 26, 2022_x000D_
_x000D_
_x000D_
EdenPURE Thunderstorm Air Purifier 3-Pack Deal: Promo-code: FADER3_x000D_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</si>
  <si>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vYq2qrKeX3o</t>
  </si>
  <si>
    <t>2022 09 22</t>
  </si>
  <si>
    <t>https://youtu.be/1gSjjs-S4pQ</t>
  </si>
  <si>
    <t>Ep. 1694 Fadernight  Open-Lines</t>
  </si>
  <si>
    <t>Tonight, Thursday on FADE to BLACK: It's another Fadernight with open-lines all night long!_x000D_
_x000D_
Your calls, your conversation: UFOs, Conspiracy, Lost History, Time Travel and the Paranormal and Supernatural... un-edited, un-screened, and un-censored!!!_x000D_
_x000D_
Fadernight is the greatest night of Talk Radio in all of the world._x000D_
_x000D_
The call-in numbers are: 818-921-6929 or 323-275-9695_x000D_
_x000D_
Website: www.jimmychurchradio.com_x000D_
_x000D_
_x000D_
Air date: September 22, 2022_x000D_
_x000D_
_x000D_
EdenPURE Thunderstorm Air Purifier 3-Pack Deal: Promo-code: FADER3_x000D_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</si>
  <si>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1gSjjs-S4pQ</t>
  </si>
  <si>
    <t>2022 09 21</t>
  </si>
  <si>
    <t>https://youtu.be/1in9qRjRudQ</t>
  </si>
  <si>
    <t>Ep. 1693 Melissa Tittl  Director Producer</t>
  </si>
  <si>
    <t>Tonight, Wednesday on FADE to BLACK: Melissa Tittl is here for the first time to talk about her career as a director, producer, and creator of film and television for our community and the world._x000D_
_x000D_
For more than a decade, Melissa has been developing and producing motion pictures and television. Her particular expertise is to create narrative stories around non-fiction subjects.   Truth is stranger than fiction. _x000D_
_x000D_
Currently, Melissa is the Creative CEO for Hathor Studios.  Hathor Studios specializes in Films, TV shows and short form content about meditation, human potential, aliens, sci fi and ancient civilizations and much more. Formally, she served as Head of Content and Development Gaia TV.   _x000D_
_x000D_
Melissa has produced and written TV shows for several major networks, such as Chelsea Does, Escaping the Prophet, Ancient Aliens, The Universe and Hangar One. She was an assistant to the Head of Production at Paramount Studios, assigned to such features as Star Trek, Cloverfield and Mission Impossible 2. _x000D_
_x000D_
A member of the Producer's Guild of America, Melissa is also a member of Women In Film and the International Documentary Association. Melissa graduated with a degree in TV and Film from the University of Wisconsin Stevens Point. _x000D_
_x000D_
Websites:_x000D_
http://www.melissatittl.com/_x000D_
https://www.hathorstudios.com/_x000D_
_x000D_
_x000D_
Air date: September 21, 2022_x000D_
_x000D_
_x000D_
EdenPURE Thunderstorm Air Purifier 3-Pack Deal: Promo-code: FADER3_x000D_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</si>
  <si>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1in9qRjRudQ</t>
  </si>
  <si>
    <t>2022 09 20</t>
  </si>
  <si>
    <t>https://youtu.be/qp-IJ8pOLK0</t>
  </si>
  <si>
    <t>Ep. 1692 Cristina Gomez  Discovers Everything</t>
  </si>
  <si>
    <t>Tonight, Tuesday on FADE to BLACK: Crisitna Gomez joins us to talk about her life of discovering our world._x000D_
_x000D_
Cristina Gomez is a video content creator and podcaster who brings a young and fresh perspective to the UFO and Paranormal research fields. _x000D_
_x000D_
She has produced and presented over 150 shows for her YouTube channel and podcast platform, while attending University as a full time student pursuing a BA degree in Business and Communication._x000D_
_x000D_
In October of 2021, Cristina was picked up by KUNX Talk Radio and the UnX Network for airing of her popular weekly interview show, ‘Shifting the Paradigm’. _x000D_
_x000D_
Cristina also presents two other weekly shows, ‘Mysteries with a History’, co-hosted by veteran radio host Jimmy Church of Fade to Black Radio and fill-in for Coast to Coast AM. _x000D_
_x000D_
And more recently a new show called ‘Strange Paradigms’ which focuses on covering recent news items related to the strange, mysterious, and paranormal._x000D_
_x000D_
Cristina Gomez has appeared on many talk shows and podcasts such as the Paranormal Podcast with Jim Harold, The Martin Willis Show, The Micah Hanks Show, among many others._x000D_
_x000D_
Websites:_x000D_
Blog &amp; Podcasts: https://strangeparadigms.com/_x000D_
YouTube: https://www.youtube.com/c/ParadigmShifts_x000D_
Twitter: https://twitter.com/Eyes_OnTheSkies_x000D_
TikTok: https://www.tiktok.com/@eyes_ontheskies_x000D_
Facebook: https://www.facebook.com/Paradigm.Shifts.Official/_x000D_
Instagram: https://www.instagram.com/strangeparadigms/_x000D_
_x000D_
_x000D_
Air date: September 20, 2022_x000D_
_x000D_
_x000D_
EdenPURE Thunderstorm Air Purifier 3-Pack Deal: Promo-code: FADER3_x000D_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
#CristinaGomez 
#UFO 
#Paranormal 
#F2B 
#GenZ</t>
  </si>
  <si>
    <t>qp-IJ8pOLK0</t>
  </si>
  <si>
    <t>2022 09 19</t>
  </si>
  <si>
    <t>https://youtu.be/0Z-v1YIG-FU</t>
  </si>
  <si>
    <t>Ep. 1691 Geraldine Orozco  Making Contact</t>
  </si>
  <si>
    <t>Tonight, Monday on FADE to BLACK: Geraldine Orozco joins us to talk about making contact and what you should do with the info when you do._x000D_
_x000D_
Geraldine is a Clinical Hypnotherapist, C.H.T, Epigenetic Psychotherapist, M.T. meditation teacher, N.L.P. neurolinguistics practitioner, mindfulness-based stress reduction therapist, M.B.S.R. Qigong teacher and owner of Bay Area Meditation in San Francisco, she offers virtual corporate meditation programs internationally._x000D_
_x000D_
She has 15 years of experience in the arts of holistic energy healing with certifications of advanced pranic healing, quantum energy healing and studied for several years with a shamanic energy healer._x000D_
_x000D_
In 2013, Geraldine experienced a life-changing conscious interdimensional contact experience that resulted in the activation of the psychic abilities of the multidimensional body and the energy field. _x000D_
_x000D_
Geraldine is now dedicated to the dissemination of knowledge of biophysical architecture, hybridization programs and the re-examination of the common dogma of human genetic timelines, historical recording and the advanced healing of human biological structure. _x000D_
_x000D_
Founder of HybridMother.com, an international research and support group for experimenters and contactees of identification phenomena._x000D_
_x000D_
She is on the board of directors of O.P.U.S., the Organization for Comprehension and Support of Paranormal Sciences._x000D_
_x000D_
Geraldine appears in the 16-time award-winning documentary called "Extraordinary: The Seeding", Travel Chanel’s “UFO Witness” with Ben Hanson, and Singer Demi Lovato’s “Unidentified”._x000D_
_x000D_
Website: www.geraldineorozco.com_x000D_
_x000D_
_x000D_
Air date: September 19, 2022_x000D_
_x000D_
_x000D_
EdenPURE Thunderstorm Air Purifier 3-Pack Deal: Promo-code: FADER3_x000D_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</si>
  <si>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0Z-v1YIG-FU</t>
  </si>
  <si>
    <t>2022 09 15</t>
  </si>
  <si>
    <t>https://youtu.be/PGRxKkdX8OU</t>
  </si>
  <si>
    <t>Ep. 1690 Fadernight  Open-Lines</t>
  </si>
  <si>
    <t>Tonight, Thursday on FADE to BLACK: It's another Fadernight with open-lines all night long!_x000D_
_x000D_
Your calls, your conversation: UFOs, Conspiracy, Lost History, Time Travel and the Paranormal and Supernatural... un-edited, un-screened, and un-censored!!!_x000D_
_x000D_
Fadernight is the greatest night of Talk Radio in all of the world._x000D_
_x000D_
The call-in numbers are: 818-921-6929 or 323-275-9695_x000D_
_x000D_
Website: www.jimmychurchradio.com_x000D_
_x000D_
Air date: September 15, 2022_x000D_
_x000D_
_x000D_
EdenPURE Thunderstorm Air Purifier 3-Pack Deal: Promo-code: FADER3_x000D_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</si>
  <si>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PGRxKkdX8OU</t>
  </si>
  <si>
    <t>2022 09 14</t>
  </si>
  <si>
    <t>https://youtu.be/oE-Bl88LV30</t>
  </si>
  <si>
    <t>Ep. 1689 Richard Doty  DisInfo in Ufology</t>
  </si>
  <si>
    <t>Tonight, Wednesday on FADE to BLACK: Richard Doty is with us to discuss the current state of misinformation/disinformation in the UFO community... the who, what, and the why._x000D_
_x000D_
Richard Doty was born in New York State but grew up in a military family and then served his country in the US Air Force. Richard was hired by the Air Force Office of Special Investigation after attending intelligence course taught by AFOIS, Defense Intelligence Agency and Central Intelligence Agency._x000D_
_x000D_
Richard served at Kirtland AFB as a counterintelligence officer. Richard saw duty at Nevada Test Site, Air Force Test Center, Detachment 3, Groomlake, Nevada. Richard investigated the Coyote Canyon UFO sighting on Kirtland AFB and the Paul Bennewitz incident. He was also assigned to AFOSI European Headquarters, Wiesbaden Germany as a counterespionage agent. After leaving the AFOSI, Richard was assigned to an Air Force Reserve unit and later was employed by the State of New Mexico._x000D_
_x000D_
Doty also worked for the Institute for Advanced Studies, which was directed by Dr Hal Puthoff._x000D_
_x000D_
Today Richard is retired and employed as a consultant and is featured in Gaia TV's Cosmic Disclosure._x000D_
_x000D_
Website: https://www.facebook.com/rick.doty.986_x000D_
_x000D_
Air date: September 14, 2022_x000D_
_x000D_
_x000D_
EdenPURE Thunderstorm Air Purifier 3-Pack Deal: Promo-code: FADER3_x000D_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</si>
  <si>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oE-Bl88LV30</t>
  </si>
  <si>
    <t>2022 09 13</t>
  </si>
  <si>
    <t>https://youtu.be/3BrTjqV0Qns</t>
  </si>
  <si>
    <t>Ep. 1688 Timothy Hogan  Secrets of the Templars</t>
  </si>
  <si>
    <t>Tonight, Tuesday on FADE to BLACK: Timothy Hogan, Grand Master of the Knights Templar, joins us to, for the first time, talk about the secrets of the Templar... _x000D_
_x000D_
Timothy W. Hogan is the world wide Grand Master for the Knights Templar, OTSI, and he runs the Templar Collegia in conjunction with it. He has been knighted in France into the Order of the Paraclete and the Dove, and knighted in Scotland into the Order of Saint Andrews, and into the Royal Order of Scotland. He has also been knighted as a Gold Star Sir Knight of the Knights of the Glen. _x000D_
_x000D_
Timothy has been a student and Past Master within several different esoteric organizations over the last 25 years. He has studied and served as a leader within various branches of Freemasonry, Rosicrucianism, Martinism, and Templarism, as well as other Orders of both Eastern and Western lineage. He has written 8 books, and dozens of articles for different periodicals. He is known for speaking worldwide at both public and private venues, delivering hundreds of lectures. Timothy Hogan serves as an expert in cross cultural symbolism, and he regularly works as a consultant in the entertainment industry, and helping in Track II Diplomacy worldwide.  _x000D_
_x000D_
Website: https://www.amazon.com/Timothy-Hogan/e/B006QH94T4_x000D_
_x000D_
Air date: September 13, 2022_x000D_
_x000D_
_x000D_
EdenPURE Thunderstorm Air Purifier 3-Pack Deal: Promo-code: FADER3_x000D_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</si>
  <si>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3BrTjqV0Qns</t>
  </si>
  <si>
    <t>2022 09 12</t>
  </si>
  <si>
    <t>https://youtu.be/qKGx0y58Ulc</t>
  </si>
  <si>
    <t>Ep. 1687 Bernard Beitman, M.D.  Syncrhronicity</t>
  </si>
  <si>
    <t>Tonight, Monday on FADE to BLACK: Bernard Beitman, M.D. is here to talk about his amazing new book: "Meaningful Coinidences: How and Why Synchronicity and Serendipity Happen"._x000D_
_x000D_
Bernard Beitman, M.D., is the first psychiatrist since Carl Jung to systematize the study of coincidences. A graduate of Yale Medical School, he did his psychiatric residency at Stanford University. The former chair of psychiatry of the University of Missouri-Columbia medical school for 17 years, he writes a blog for Psychology Today on coincidence and is the coauthor of the award-winning book Learning Psychotherapy. The founder of The Coincidence Project, he lives in Charlottesville, Virginia._x000D_
_x000D_
Website: https://coincider.com/_x000D_
_x000D_
_x000D_
EdenPURE Thunderstorm Air Purifier 3-Pack Deal: Promo-code: FADER3_x000D_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</si>
  <si>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qKGx0y58Ulc</t>
  </si>
  <si>
    <t>2022 09 08</t>
  </si>
  <si>
    <t>https://youtu.be/Gm3kHieaYRo</t>
  </si>
  <si>
    <t>Ep. 1686 Fadernight   Open-Lines</t>
  </si>
  <si>
    <t>Tonight, Thursday on FADE to BLACK: It's another Fadernight with open-lines all night long!_x000D_
_x000D_
Your calls, your conversation: UFOs, Conspiracy, Lost History, Time Travel and the Paranormal and Supernatural... un-edited, un-screened, and un-censored!!!_x000D_
_x000D_
Fadernight is the greatest night of Talk Radio in all of the world._x000D_
_x000D_
The call-in numbers are: 818-921-6929 or 323-275-9695_x000D_
_x000D_
Website: www.jimmychurchradio.com_x000D_
_x000D_
Air date: September 8, 2022_x000D_
_x000D_
EdenPURE Thunderstorm Air Purifier 3-Pack Deal: Promo-code: FADER3_x000D_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</si>
  <si>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Gm3kHieaYRo</t>
  </si>
  <si>
    <t>2022 09 07</t>
  </si>
  <si>
    <t>https://youtu.be/8cl5Xi3Fqxk</t>
  </si>
  <si>
    <t>Ep. 1685 Dave Schrader  Ghosts of Devil's Perch</t>
  </si>
  <si>
    <t>Tonight, Wednesday on FADE to BLACK: Dave Schrader joins us to discuss his new show on Travel/Discovery+: "Ghosts of Devil's Perch"_x000D_
_x000D_
Dave Schrader is the former host of the long running paranormal talk radio show, Darkness Radio and lead investigator on the paranormal themed Travel Channel series, The Holzer Files._x000D_
_x000D_
Feb 1, 2022 he launched The Paranormal 60 with Dave Schrader. A different look and feel to the genre that he had been a part of for so long. Shorter interviews cutting to the heart of the story, insights from experts and experiencers, new entertaining._x000D_
_x000D_
Since an early age Dave has been surrounded by the strange and anomalous, from haunted homes, to creature sightings, UFO encounters and more. Dave continues to bring you along on his journey and thanks you for taking him along on yours. Never a casual observer, Dave pushes claims of the paranormal to the limits by investigating them himself and visiting some of the most active and haunted locations in the world._x000D_
_x000D_
Dave does not HUNT the paranormal, it hunts him._x000D_
_x000D_
Website: https://www.darknessradio.com/_x000D_
_x000D_
Air date: September 7, 2022_x000D_
_x000D_
EdenPURE Thunderstorm Air Purifier 3-Pack Deal: Promo-code: FADER3_x000D_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</si>
  <si>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8cl5Xi3Fqxk</t>
  </si>
  <si>
    <t>2022 09 06</t>
  </si>
  <si>
    <t>https://youtu.be/AWLus4CDLFY</t>
  </si>
  <si>
    <t>Ep. 1684 David Palmer  The Leo King Returns!</t>
  </si>
  <si>
    <t>Tonight, Tuesday on FADE to BLACK: David Palmer, The Leo King, returns for another night of conversation centered on astrology and what is happening in your world, our world, today!_x000D_
_x000D_
Known as a famous celebrity astrologer, David Lawrence Palmer has been making waves in the media with being a media spiritual influencer. Having been on TV for over a decade, owning, co-founding, and producing the largest video horoscope media network and app, High Vibe TV. David has created a reputation for being the go to spiritual influencer around the world!_x000D_
_x000D_
David, aka, "The Leo King" owns and operates multiple OTT media corporations that produce, and distribute content via mobile apps, social media, and streaming platforms. The Leo King is also known for his speaking events, national tours, conferences and documentaries._x000D_
_x000D_
David currently owns, The Leo King, Inc., 12th House Media, Inc. and is the Founder of High Vibe TV, and Spiritual Dance Music._x000D_
_x000D_
Website: https://www.theleoking.com/_x000D_
_x000D_
Air date: September 6, 2022_x000D_
_x000D_
EdenPURE Thunderstorm Air Purifier 3-Pack Deal: Promo-code: FADER3_x000D_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</si>
  <si>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AWLus4CDLFY</t>
  </si>
  <si>
    <t>2022 09 05</t>
  </si>
  <si>
    <t>https://youtu.be/nG6vA8i7Yxg</t>
  </si>
  <si>
    <t>Ep. 1683 Ross Coulthard Replay May 30, 2022</t>
  </si>
  <si>
    <t>Tonight, Monday on FADE to BLACK: Ross Coulthart Replay_x000D_
_x000D_
Happy Labor Day Weekend!_x000D_
_x000D_
In celebration of our day and weekend off, we present our show from May 30th, 2022 with Ross Coulthart when we discussed the recent UFO Hearing in Washington, DC!_x000D_
_x000D_
Ross is an investigative journalist, most recently for Australian news and current affairs program 60 Minutes on Channel Nine. He was previously chief investigations reporter for the Sunday Night news program. Coulthart has won five prestigious Walkley journalism awards, including the most coveted top award for Australian journalism, the Gold Walkley. His broadcast television investigative journalism has also won the top broadcast award, a Logie. In 2010 his re-investigation into the murder of two young Australian tourists by IRA terrorists twenty years earlier, in 1990, revealed new evidence suggesting complicity in the attack by Irish Sinn Fein boss Gerry Adams. In 2008, he uncovered one of the biggest ever medical scandals in Australia – The Butcher of Bega. It won Ross not only the Gold Walkley but also the Walkley for Best Investigative Report. An expose of cronyism and impropriety in Australian Aboriginal Legal Services won Ross the 1996 Logie Award for Most Outstanding Achievement in Public Affairs. In 2002, Ross won the Gold Medal at the New York Film Festival for Best International Report – with renowned film-maker Max Stahl – for an investigation into how Indonesian and militia killers in East Timor had gone unpunished for their crimes. Ross is also the co-author of two best-seller books "Dead Man Running" and "Above The Law" – both exposes of organized crime in Australian and international outlaw motorcycle gangs._x000D_
_x000D_
His latest book is: "In Plain Sight: An Investigation into UFOs and Impossible Science" where he reveals a story largely ignored by mainstream media but right there, in front of our eyes._x000D_
_x000D_
Book: https://www.amazon.com/Plain-Sight-investigation-impossible-science-ebook/dp/B08VYR4DZ6_x000D_
_x000D_
Air date: September 5, 2022_x000D_
_x000D_
EdenPURE Thunderstorm Air Purifier 3-Pack Deal: Promo-code: FADER3_x000D_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</si>
  <si>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nG6vA8i7Yxg</t>
  </si>
  <si>
    <t>2022 09 01</t>
  </si>
  <si>
    <t>https://youtu.be/dMosfME24cA</t>
  </si>
  <si>
    <t>Ep. 1682 FADERNIGHT   Open-Lines</t>
  </si>
  <si>
    <t>Tonight, Thursday on FADE to BLACK: It's another Fadernight with open-lines all night long!_x000D_
_x000D_
Your calls, your conversation: UFOs, Conspiracy, Lost History, Time Travel and the Paranormal and Supernatural... un-edited, un-screened, and un-censored!!!_x000D_
_x000D_
Fadernight is the greatest night of Talk Radio in all of the world._x000D_
_x000D_
The call-in numbers are: 818-921-6929 or 323-275-9695_x000D_
_x000D_
Website: www.jimmychurchradio.com_x000D_
_x000D_
Air date: September 1st, 2022_x000D_
_x000D_
EdenPURE Thunderstorm Air Purifier 3-Pack Deal: Promo-code: FADER3_x000D_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</si>
  <si>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dMosfME24cA</t>
  </si>
  <si>
    <t>2022 08 31</t>
  </si>
  <si>
    <t>https://youtu.be/oAQdA5Y6odU</t>
  </si>
  <si>
    <t>Ep. 1681 AMA  Ask Jimmy Anything!</t>
  </si>
  <si>
    <t>Tonight, Wednesday on FADE to BLACK: AMA: Ask Jimmy Anything!_x000D_
_x000D_
Tonight, Jimmy will answer all of your questions... that's why it's called an AMA... Ask Me Anything!!!_x000D_
_x000D_
Post your questions in the YouTube Chat... on Twitter with the #f2bq, or on Facebook on our company radio page!_x000D_
_x000D_
Website: www.jimmychurchradio.com_x000D_
_x000D_
Air date: August 31, 2022_x000D_
_x000D_
EdenPURE Thunderstorm Air Purifier 3-Pack Deal: Promo-code: FADER3_x000D_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</si>
  <si>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oAQdA5Y6odU</t>
  </si>
  <si>
    <t>2022 08 30</t>
  </si>
  <si>
    <t>https://youtu.be/lUpjRo6Gc4E</t>
  </si>
  <si>
    <t>Ep. 1680 Jonny Enoch   Secrets of Egypt</t>
  </si>
  <si>
    <t>Tonight, Tuesday on FADE to BLACK: Jonny Enoch is back from another trip to Egypt and tonight he is going to tell us what he found!_x000D_
_x000D_
Jonny’s ground-breaking research has been featured in numerous interviews, articles and has been well received at conferences. His goal is to prepare the public for full disclosure and create a peaceful future that includes space exploration and the development of consciousness based sciences._x000D_
_x000D_
Currently, he is a featured speaker on the Ancient Mysteries Tour of Egypt and the Serpentine Mysteries Tour of Peru and Bolivia with Brien Foerster at Hidden Inca Tours. He is also writing a book on Advanced Civilizations and Ancient Consciousness Technologies._x000D_
_x000D_
Website: https://www.jonnyenoch.com/_x000D_
_x000D_
Air date: August 30, 2022_x000D_
_x000D_
EdenPURE Thunderstorm Air Purifier 3-Pack Deal: Promo-code: FADER3_x000D_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</si>
  <si>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lUpjRo6Gc4E</t>
  </si>
  <si>
    <t>2022 08 29</t>
  </si>
  <si>
    <t>https://youtu.be/w3N8__M5kH8</t>
  </si>
  <si>
    <t>Ep. 1679 Viviane Chauvet  Advanced Arcturian Hybrid Avatar</t>
  </si>
  <si>
    <t>Tonight, Monday on FADE to BLACK: Viviane Chauvet joins us to talk about her life as an Arcturian Hybrid and the current State of Contact on Planet Earth._x000D_
_x000D_
Viviane Chauvet is an Advanced Arcturian Hybrid Avatar in a holographic human form, International Public Speaker, Published Author, Multidimensional Healer, and Spiritual Teacher. _x000D_
_x000D_
In 2013, she founded “Infinite Healing from the Stars” to assist people worldwide to heal and ascend. Through her work, Viviane has developed the Arcturian Energy Matrix Healing® modality, a multidimensional and experiential way of healing and expanding consciously. _x000D_
_x000D_
Her first collaborative #1 Best Seller book “Wisdom of the Silver Sisters – Guiding Grace” is available on Amazon as a published author. _x000D_
_x000D_
Viviane is featured in j3FILMS 18-time award-winning documentary “Extraordinary: The Revelations.” _x000D_
_x000D_
Today, she is the producer and co-host of The Infinite Star Connections podcast. In 2022, Viviane joined the Galactic Alliance as an Emissary and Galactic Ambassador. _x000D_
_x000D_
Website: https://infinitehealingfromthestars.com/._x000D_
_x000D_
Air date: August 29, 2022_x000D_
_x000D_
EdenPURE Thunderstorm Air Purifier 3-Pack Deal: Promo-code: FADER3_x000D_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</si>
  <si>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w3N8__M5kH8</t>
  </si>
  <si>
    <t>2022 08 25</t>
  </si>
  <si>
    <t>https://youtu.be/MzGzvYWGeKg</t>
  </si>
  <si>
    <t>Ep. 1678 Fadernight   Open-Lines</t>
  </si>
  <si>
    <t>Tonight, Thursday on FADE to BLACK: It's another Fadernight with open-lines all night long!_x000D_
_x000D_
Your calls, your conversation: UFOs, Conspiracy, Lost History, Time Travel and the Paranormal and Supernatural... un-edited, un-screened, and un-censored!!!_x000D_
_x000D_
Fadernight is the greatest night of Talk Radio in all of the world._x000D_
_x000D_
The call-in numbers are: 818-921-6929 or 323-275-9695_x000D_
_x000D_
Website: www.jimmychurchradio.com_x000D_
_x000D_
Air date: August 25, 2022_x000D_
_x000D_
EdenPURE Thunderstorm Air Purifier 3-Pack Deal: Promo-code: FADER3_x000D_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</si>
  <si>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MzGzvYWGeKg</t>
  </si>
  <si>
    <t>2022 08 24</t>
  </si>
  <si>
    <t>https://youtu.be/FsVMkEKoG1c</t>
  </si>
  <si>
    <t>Ep. 1677 Billy Carson   Be Inspired</t>
  </si>
  <si>
    <t>Tonight, Wednesday on FADE to BLACK: Billy Carson joins us for a night of inspiration... it's time to find your path!!!_x000D_
_x000D_
Billy Carson is the founder of 4biddenknowledge, the author of ‘The Compendium Of The Emerald Tablets’ and the expert host for Deep Space on Gaia._x000D_
_x000D_
Carson’s 4biddenknowledge has millions followers and subscribers throughout social media._x000D_
_x000D_
Billy is the the Best Selling Author of 'The Compendium Of The Emerald Tablets' and 'Woke Doesn't Mean Broke'._x000D_
_x000D_
Mr. Carson is also the CEO of First Class Space Agency based in Fort Lauderdale, Florida, and the founder of Pantheon Elite Records, a contributor to Thrive Global and is a registered International Journalist._x000D_
_x000D_
Recently, Mr. Carson earned the Certificate of Science (with an emphasis on Neuroscience) at M.I.T._x000D_
_x000D_
Websites:_x000D_
https://www.4biddenknowledge.com/_x000D_
https://www.4biddenknowledge.tv/_x000D_
_x000D_
Air date: August 24, 2022_x000D_
_x000D_
EdenPURE Thunderstorm Air Purifier 3-Pack Deal: Promo-code: FADER3_x000D_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</si>
  <si>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FsVMkEKoG1c</t>
  </si>
  <si>
    <t>2022 08 23</t>
  </si>
  <si>
    <t>https://youtu.be/noK9OB21TP0</t>
  </si>
  <si>
    <t>Ep. 1676 Jason Quitt Quittspiracy 11 ( )</t>
  </si>
  <si>
    <t>Tonight, Tuesday on FADE to BLACK: Jason Quitt is back for Quittspiracy 11 (?)... or is it???_x000D_
_x000D_
Jason is a graduate of the Institute of Energy Wellness, and a student of Algonquin Shamanism and has been training and working with many teachers, shamans, and traditional healers from around the world._x000D_
_x000D_
Mr. Quitt is also the author of “The Egyptian Postures of Power Ancient Qi Gong System” and “The Yosef Codes – Sacred geometry Mandalas”._x000D_
_x000D_
Website: https://thecrystalsun.com/_x000D_
_x000D_
Air date: August 23, 2022_x000D_
_x000D_
EdenPURE Thunderstorm Air Purifier 3-Pack Deal: Promo-code: FADER3_x000D_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</si>
  <si>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noK9OB21TP0</t>
  </si>
  <si>
    <t>2022 08 22</t>
  </si>
  <si>
    <t>https://youtu.be/IYH77yCXe2g</t>
  </si>
  <si>
    <t>Ep. 1675 Steve Barone More UFOs Over Vegas!</t>
  </si>
  <si>
    <t>Tonight, Monday on FADE to BLACK: Steve Barone joins us for More UFOs Over Vegas... new video and images!
Steve lives in Las Vegas, Nevada, and in 2011 he saw his first UFO while on a cruise near Nova Scotia with his wife.
Since then he has set up video cameras on his property west of Las Vegas to capture what is going on in the sky over the city and Area 51.
He has a Facebook Group and YouTube channel, both called: UFOs Over Vegas... staying away from the public side of things as well as remaining behind the camera and not in front of it.
Website: https://www.youtube.com/channel/UCrMGXBl8YHOpsS95_iRlBlA
Air date: August 22, 2022
EdenPURE Thunderstorm Air Purifier 3-Pack Deal: Promo-code: FADER3
https://www.edenpure.com/pages/edenpure-radiodeals
Hidden Secrets Cruise Apr 7-14 2023:
http://www.divinetravels.com/HiddenSecrets2023.html
Watch The Black Knight Satellite:
https://www.4biddenknowledge.tv/videos/the-black-knight-satellite-beyond-the-signal
https://geni.us/TheObservers
River Moon Coffee:
https://rivermoonwellness.com/product-category/jimmy-church/
Einstein Skulls:
https://einsteinthecrystalskull.com/category/EINSTEIN-IMPRINTED-SKULLS-c1718339
My Patriot Supply: Prepare with Jimmy!
https://mypatriotsupply.com/pages/rs-repdig-fade-to-black-may-2020?rfsn=1750310.2a7b74&amp;subid=jimmy.church
Our LIVE show 7-10pm PT Mon-Thursday:
https://jimmychurchradio.com/
FADE to BLACK Fadernaut Memberships:
https://jimmychurchradio.com/membership-options/
FADE to BLACK Podcast subscriptions:
https://jimmychurchradio.com/podcast/
FADE to BLACK on Facebook:
https://facebook.com/JimmyChurchRadio</t>
  </si>
  <si>
    <t>IYH77yCXe2g</t>
  </si>
  <si>
    <t>2022 08 17</t>
  </si>
  <si>
    <t>https://youtu.be/zsiY4A4Tdvc</t>
  </si>
  <si>
    <t>Ep. 1674 Adam Apollo The Search for ET</t>
  </si>
  <si>
    <t>Tonight, Wednesday on FADE to BLACK: Adam Apollo joins the show to talk about Science and Searching for ET._x000D_
_x000D_
As a child, Adam Apollo had several encounters with extraterrestrial starships. Since awakening at 15 years, Adam dedicated himself to extensive studies in theoretical physics, symbolic geometry, past-life recall, sanskaric healing, Taoist alchemy, martial arts, energy therapies, occult magic, and many diverse ancient and modern spiritual traditions and practices._x000D_
_x000D_
He is a founder of the UNIFY movement, and is a member of the Resonance Academy for Unified Physics, the Guardian Alliance Academy for self-mastery, and the Visionary Arts Academy._x000D_
_x000D_
Websites:_x000D_
https://www.adamapollo.com/_x000D_
http://guardian.is/_x000D_
https://resonancescience.org/_x000D_
_x000D_
Air date: August 17, 2022_x000D_
_x000D_
EdenPURE Thunderstorm Air Purifier BOGO Deal: Promo-code: FADERBOGO_x000D_
https://www.edenpure.com/pages/edenpure-radiodeals_x000D_
_x000D_
Hidden Secrets Cruise Apr 7-14 2023:_x000D_
http://www.divinetravels.com/HiddenSecrets2023.html_x000D_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</si>
  <si>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zsiY4A4Tdvc</t>
  </si>
  <si>
    <t>2022 08 15</t>
  </si>
  <si>
    <t>https://youtu.be/YQa84s3P0Og</t>
  </si>
  <si>
    <t>Ep. 1673 Jonathan Reed 1996 ET Encounter</t>
  </si>
  <si>
    <t>Tonight, Monday on FADE to BLACK: Dr. Jonathan Reed joins us for the first time and we are going to discuss ET, Contact, and his Camera._x000D_
_x000D_
On October 15th 1996, what all began as an innocent afternoon dayhike in the nearby forest in Seattle Washington, everything changed._x000D_
_x000D_
Jonathan came face to face and directly encountered an extraterrestrial creature. _x000D_
_x000D_
Since 1996, Dr. Reed has spent the last 27 years lecturing to thousands, in person and on International television, radio and internet broadcasts._x000D_
_x000D_
His experience has yielded more documented verified evidence than any other close encounter case in history. _x000D_
_x000D_
The ONLY case with verified authenticated documented photographs and video. _x000D_
_x000D_
Website: https://www.facebook.com/drreedlink_x000D_
_x000D_
Air date: August 15, 2022_x000D_
_x000D_
EdenPURE Thunderstorm Air Purifier 3-Pack Deal: Promo-code: FADER3_x000D_
https://www.edenpure.com/pages/edenpure-radiodeals
Hidden Secrets Cruise Apr 7-14 2023:
http://www.divinetravels.com/HiddenSecrets2023.html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</si>
  <si>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YQa84s3P0Og</t>
  </si>
  <si>
    <t>2022 08 11</t>
  </si>
  <si>
    <t>https://youtu.be/jHmXcD2JXMM</t>
  </si>
  <si>
    <t>Ep. 1672 Fadernight   Open-Lines</t>
  </si>
  <si>
    <t>Tonight, Thursday on FADE to BLACK: It's another Fadernight with open-lines all night long!_x000D_
_x000D_
Your calls, your conversation: UFOs, Conspiracy, Lost History, Time Travel and the Paranormal and Supernatural... un-edited, un-screened, and un-censored!!!_x000D_
_x000D_
Fadernight is the greatest night of Talk Radio in all of the world._x000D_
_x000D_
The call-in numbers are: 818-921-6929 or 323-275-9695_x000D_
_x000D_
Website: www.jimmychurchradio.com_x000D_
_x000D_
Air date: August 11, 2022_x000D_
_x000D_
EdenPURE Thunderstorm Air Purifier 3-Pack Deal: Promo-code: FADER3_x000D_
https://www.edenpure.com/pages/edenpure-radiodeals_x000D_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</si>
  <si>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jHmXcD2JXMM</t>
  </si>
  <si>
    <t>https://youtu.be/wxmCwyjm0gk</t>
  </si>
  <si>
    <t>Ep. 1671 William Lunsford Bigfoot Night 3</t>
  </si>
  <si>
    <t>Tonight, Wednesday on FADE to BLACK: William Lunsford joins us for night three of Squatch Week on F2B!_x000D_
_x000D_
Tonight's guest, William Lunsford, is from Texarkana, Arkansas and has had over 40 Bigfoot sightings. He's been researching them for 45 years. He saw the Fouke monster in 1977 and his last sighting was in April of 2022._x000D_
_x000D_
Website: https://www.facebook.com/william.lunsford.98_x000D_
_x000D_
Air date: August 10, 2022_x000D_
_x000D_
EdenPURE Thunderstorm Air Purifier 3-Pack Deal: Promo-code: FADER3_x000D_
https://www.edenpure.com/pages/edenpure-radiodeals_x000D_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</si>
  <si>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wxmCwyjm0gk</t>
  </si>
  <si>
    <t>2022 08 09</t>
  </si>
  <si>
    <t>https://youtu.be/l0LPBqwUt2Y</t>
  </si>
  <si>
    <t>Ep. 1670 Duke Sullivan Bigfoot Night 2</t>
  </si>
  <si>
    <t>Tonight, Tuesday on FADE to BLACK: Duke Sullivan of World Bigfoot Radio joins us for night two of Squatch Week on F2B!_x000D_
_x000D_
Brian “Duke” Sullivan is a Bigfoot Researcher from Montana, USA. He saw his first Bigfoot in 1972 when he was just ten years old. Duke has been researching Bigfoot for well over 40 years and has multiple sightings. His intense interest in Bigfoot revolves around the behavioral attributes of these creatures vs. proving their existence._x000D_
_x000D_
Duke is also an extremely well versed and self described conspiracy theorist and has collaborated with Wes Germer from Sasquatch Chronicles on programs such as “Duke’s Conspiracy Corner” and “The Renegade” podcast as well as being a frequent guest on Sasquatch Chronicles, in addition to being a guest on Strange Familiars and The Bigfoot Outlaws._x000D_
_x000D_
Website: https://www.youtube.com/channel/UCcMSv6qqwM87zEKsg_ywjOw_x000D_
_x000D_
Air date: August 9, 2022</t>
  </si>
  <si>
    <t>l0LPBqwUt2Y</t>
  </si>
  <si>
    <t>2022 08 08</t>
  </si>
  <si>
    <t>https://youtu.be/mOo7VPMLibg</t>
  </si>
  <si>
    <t>Ep. 1669 The Secrets of Bigfoot</t>
  </si>
  <si>
    <t>Tonight, Monday on FADE to BLACK: Bigfoot! Jimmy Church presents a 2.5 hour deep dive into Bigfoot, Sasquatch, Yeti... kicking off Squatch Week on FADE to BLACK!_x000D_
_x000D_
Jimmy is a radio, film and television host for the Game Changer Network._x000D_
_x000D_
Church is the host of 'FADE to BLACK' on the Game Changer Network and syndicated on KJCR, KUNX, iHeartRADIO, TSL, TuneIn and Spreaker. From 2014-2020, he was a fill-in host on Coast to Coast AM with Premiere Networks and iHeartRADIO._x000D_
_x000D_
Jimmy is the producer and co-star of the 2021 feature film 'The Observers' and the narrator of the 2021 hit film, 'Extraordinary: The Revelations', both released by 1091 Films. He is also the star of the 2022 4Biddenknowledge film: "The Black Knight Satellite: Beyond the Signal"._x000D_
_x000D_
He co-starred on History Channel's 'Hangar 1: The UFO Files', 'Time Beings', and is host of 'The Unexplained' and 'Breaking Mysterious'. He has also appeared on 'Expedition X' on the Travel Channel and featured in the documentary, 'UFO Coverups: Secrets Revealed'._x000D_
_x000D_
FADE to BLACK is a late-night long-form conversation talk-show with a style that is a throwback to the old days of overnight AM radio with hosts like Long John Nebel... open conversation with only the very best and brightest guests covering UFOs, ghosts, lost civilizations, secret governments, agendas, time travel and alternate realities._x000D_
_x000D_
FADE to BLACK reaches out to the next generations with a fresh take on the world around us._x000D_
_x000D_
website: https://jimmychurchradio.com/_x000D_
Twitter: https://twitter.com/JChurchRadio_x000D_
Facebook: https://www.facebook.com/JimmyChurchRadio/_x000D_
_x000D_
Air date: August 8, 2022_x000D_
_x000D_
EdenPURE Thunderstorm Air Purifier 3-Pack Deal: Promo-code: FADER3_x000D_
https://www.edenpure.com/pages/edenpure-radiodeals_x000D_
_x000D_
Watch The Black Knight Satellite:_x000D_
https://www.4biddenknowledge.tv/videos/the-black-knight-satellite-beyond-the-signal_x000D_
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</si>
  <si>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mOo7VPMLibg</t>
  </si>
  <si>
    <t>2022 08 04</t>
  </si>
  <si>
    <t>https://youtu.be/v2czQBU24Po</t>
  </si>
  <si>
    <t>Ep. 1668 Fadernight open-lines</t>
  </si>
  <si>
    <t>Tonight, Thursday on FADE to BLACK: It's another Fadernight with open-lines all night long!_x000D_
_x000D_
Your calls, your conversation: UFOs, Conspiracy, Lost History, Time Travel and the Paranormal and Supernatural... un-edited, un-screened, and un-censored!!!_x000D_
_x000D_
Fadernight is the greatest night of Talk Radio in all of the world._x000D_
_x000D_
The call-in numbers are: 818-921-6929 or 323-275-9695_x000D_
_x000D_
Website: www.jimmychurchradio.com_x000D_
_x000D_
Air date: August 4, 2022_x000D_
_x000D_
EdenPURE Thunderstorm Air Purifier 3-Pack Deal: Promo-code: FADER3_x000D_
https://www.edenpure.com/pages/edenpure-radiodeals_x000D_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</si>
  <si>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v2czQBU24Po</t>
  </si>
  <si>
    <t>2022 08 03</t>
  </si>
  <si>
    <t>https://youtu.be/xtR_-4mWrsE</t>
  </si>
  <si>
    <t>Ep. 1667 Isaac Arthur Time Travel</t>
  </si>
  <si>
    <t>Tonight, Wednesday on FADE to BLACK: Isaac Arthur is here to talk about Time Travel... time machines, ET, Black Holes, Worm Holes... all of it!!!_x000D_
_x000D_
Isaac is the host of Science &amp; Futurism with Isaac Arthur on YouTube, with 700,000 subscribers, covering topics like Colonizing the Solar System, Interstellar Travel, the Fermi Paradox, Artificial Intelligence, and other topics representing possible futures paths and challenges for humanity._x000D_
_x000D_
Isaac received his degree in physics from Kent State University, graduating top of his class at age 20, and remained there for graduate studies before joining the US Army and serving in Iraq. He also worked as a civilian researcher at the Air Force Institute of Technology in Dayton, Ohio._x000D_
_x000D_
Website: https://www.isaacarthur.net/_x000D_
_x000D_
Air date: August 3, 2022_x000D_
_x000D_
EdenPURE Thunderstorm Air Purifier 3-Pack Deal: Promo-code: FADER3_x000D_
https://www.edenpure.com/pages/edenpure-radiodeals_x000D_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</si>
  <si>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xtR_-4mWrsE</t>
  </si>
  <si>
    <t>2022 08 02</t>
  </si>
  <si>
    <t>https://youtu.be/9QjtAtfhWNI</t>
  </si>
  <si>
    <t>Ep. 1666 John Michael Godier James Webb Telescope</t>
  </si>
  <si>
    <t>Tonight, Tuesday on FADE to BLACK: John Michael Godier joins us for a full night of the James Webb Space Telescope and it's search for ET and life on exoplanets!_x000D_
_x000D_
John Michael Godier is a science fiction author and futurist with two novels out out, The Salvagers and Supermind, and is the host of two YouTube channels, his personal one under his own name and a science based talk show, The Event Horizon, where he interviews guests on subjects ranging from astrophysics, exoplanets,_x000D_
alien life, and the Fermi Paradox. His content is also available as a podcast on Spotify and Apple._x000D_
_x000D_
Websites:_x000D_
http://www.johnmichaelgodier.com_x000D_
http://www.youtube.com/johnmichaelgodier_x000D_
http://www.youtube.com/eventhorizonshow_x000D_
_x000D_
Air date: August 2, 2022_x000D_
_x000D_
EdenPURE Thunderstorm Air Purifier 3-Pack Deal: Promo-code: FADER3_x000D_
https://www.edenpure.com/pages/edenpure-radiodeals_x000D_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</si>
  <si>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9QjtAtfhWNI</t>
  </si>
  <si>
    <t>2022 08 01</t>
  </si>
  <si>
    <t>https://youtu.be/BEOerrfdXOU</t>
  </si>
  <si>
    <t>Ep. 1665 The Secrets of Gobekli Tepe</t>
  </si>
  <si>
    <t>Tonight, Monday on FADE to BLACK: Gobekli Tepe! Jimmy Church presents a 2.5 hour deep dive into Gobekli Tepe... this may be the most important ancient site ever discovered on Planet Earth._x000D_
_x000D_
Jimmy is a radio, film and television host for the Game Changer Network._x000D_
_x000D_
Church is the host of 'FADE to BLACK' on the Game Changer Network and syndicated on KJCR, KUNX, iHeartRADIO, TSL, TuneIn and Spreaker. From 2014-2020, he was a fill-in host on Coast to Coast AM with Premiere Networks and iHeartRADIO._x000D_
_x000D_
Jimmy is the producer and co-star of the 2021 feature film 'The Observers' and the narrator of the 2021 hit film, 'Extraordinary: The Revelations', both released by 1091 Films. He is also the star of the 2022 4Biddenknowledge film: "The Black Knight Satellite: Beyond the Signal"._x000D_
_x000D_
He co-starred on History Channel's 'Hangar 1: The UFO Files', 'Time Beings', and is host of 'The Unexplained' and 'Breaking Mysterious'. He has also appeared on 'Expedition X' on the Travel Channel and featured in the documentary, 'UFO Coverups: Secrets Revealed'._x000D_
_x000D_
FADE to BLACK is a late-night long-form conversation talk-show with a style that is a throwback to the old days of overnight AM radio with hosts like Long John Nebel... open conversation with only the very best and brightest guests covering UFOs, ghosts, lost civilizations, secret governments, agendas, time travel and alternate realities._x000D_
_x000D_
FADE to BLACK reaches out to the next generations with a fresh take on the world around us._x000D_
_x000D_
website: https://jimmychurchradio.com/_x000D_
Twitter: https://twitter.com/JChurchRadio_x000D_
Facebook: https://www.facebook.com/JimmyChurchRadio/_x000D_
_x000D_
_x000D_
Air date: August 1, 2022_x000D_
_x000D_
United Gold Group Invest in Precious Metals:_x000D_
https://www.unitedassetgroup.net/_x000D_
_x000D_
EdenPURE Thunderstorm Air Purifier 3-Pack Deal: Promo-code: FADER3_x000D_
https://www.edenpure.com/pages/edenpure-radiodeals_x000D_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</si>
  <si>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BEOerrfdXOU</t>
  </si>
  <si>
    <t>2022 07 28</t>
  </si>
  <si>
    <t>https://youtu.be/R1kJctGK0Xo</t>
  </si>
  <si>
    <t>Ep. 1664 FADERNIGHT Open-Lines</t>
  </si>
  <si>
    <t>Tonight, Thursday on FADE to BLACK: It's another Fadernight with open-lines all night long!_x000D_
_x000D_
Your calls, your conversation: UFOs, Conspiracy, Lost History, Time Travel and the Paranormal and Supernatural... un-edited, un-screened, and un-censored!!!_x000D_
_x000D_
Fadernight is the greatest night of Talk Radio in all of the world._x000D_
_x000D_
The call-in numbers are: 818-921-6929 or 323-275-9695_x000D_
_x000D_
Website: www.jimmychurchradio.com_x000D_
_x000D_
Air date: July 28, 2022_x000D_
_x000D_
United Gold Group Invest in Precious Metals:_x000D_
https://www.unitedassetgroup.net/_x000D_
_x000D_
EdenPURE Thunderstorm Air Purifier 3-Pack Deal: Promo-code: FADER3_x000D_
https://www.edenpure.com/pages/edenpure-radiodeals_x000D_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</si>
  <si>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R1kJctGK0Xo</t>
  </si>
  <si>
    <t>2022 07 27</t>
  </si>
  <si>
    <t>https://youtu.be/MEv59ewWRRc</t>
  </si>
  <si>
    <t>Ep. 1663 Nick Pope Govt UFO Programs</t>
  </si>
  <si>
    <t>Tonight, Wednesday on FADE to BLACK: Nick Pope is back with us to discuss Government UFO Programs that may be going on all around the world as we move closer to Disclosure._x000D_
_x000D_
Author, journalist and TV personality Nick Pope used to run the British Government's UFO project at the Ministry of Defence. Initially sceptical, his research and investigation into the UFO phenomenon and access to classified government files on the subject soon convinced him that the phenomenon raised important defence and national security issues, especially when the witnesses were military pilots, or where UFOs were tracked on radar._x000D_
_x000D_
While working on the MoD's UFO project Nick Pope also looked into alien abductions, crop circles, animal mutilations, remote viewing and ghosts. He is now recognised as a leading authority on UFOs, the unexplained and conspiracy theories. He does extensive media work, lectures all around the world and has acted as presenter, consultant or contributor on numerous TV and radio shows._x000D_
_x000D_
Website: http://nickpope.net/_x000D_
_x000D_
Air date: July 27, 2022_x000D_
_x000D_
United Gold Group Invest in Precious Metals:_x000D_
https://www.unitedassetgroup.net/_x000D_
_x000D_
EdenPURE Thunderstorm Air Purifier 3-Pack Deal: Promo-code: FADER3_x000D_
https://www.edenpure.com/pages/edenpure-radiodeals_x000D_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</si>
  <si>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MEv59ewWRRc</t>
  </si>
  <si>
    <t>2022 07 26</t>
  </si>
  <si>
    <t>https://youtu.be/ui2bpO7K2mQ</t>
  </si>
  <si>
    <t>Ep. 1662 Nick Redfern Our Strange Planet</t>
  </si>
  <si>
    <t>Tonight, Tuesday on FADE to BLACK: Nick Redfern joins us for a full night of Our Strange World... UFOs, Time Travel, Chupacabra, Bigfoot, Conspiracy, Ghosts, and Lost History._x000D_
_x000D_
Nick works full time as an author, lecturer, and journalist. He writes about a wide range of unsolved mysteries, including Bigfoot, UFOs, the Loch Ness Monster, alien encounters, and government conspiracies. His books include For Nobody’s Eyes Only; Monster Files; The World’s Weirdest Places; The Pyramids and the Pentagon; Keep Out!; The Real Men in Black; The NASA Conspiracies; Contactees; and Memoirs of a Monster Hunter. He writes for UFO Magazine and Mysterious Universe. _x000D_
_x000D_
Nick has appeared on numerous television shows, including Fox News; The History Channel’s Ancient Aliens, Monster Quest, and UFO Hunters; VH1’s Legend Hunters; National Geographic Channel’s The Truth about UFOs and Paranatural; BBC’s Out of this World; MSNBC’s Countdown; and SyFy Channel’s Proof Positive._x000D_
_x000D_
Website: http://nickredfernfortean.blogspot.com/_x000D_
_x000D_
Air date: July 26, 2022_x000D_
_x000D_
United Gold Group Invest in Precious Metals:_x000D_
https://www.unitedassetgroup.net/_x000D_
_x000D_
EdenPURE Thunderstorm Air Purifier 3-Pack Deal: Promo-code: FADER3_x000D_
https://www.edenpure.com/pages/edenpure-radiodeals_x000D_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</si>
  <si>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ui2bpO7K2mQ</t>
  </si>
  <si>
    <t>2022 07 25</t>
  </si>
  <si>
    <t>https://youtu.be/wRa0gD5keNU</t>
  </si>
  <si>
    <t>Ep. 1661 Jimmy Church AMA</t>
  </si>
  <si>
    <t>Tonight, Monday on FADE to BLACK: It's our AMA with Jimmy... Ask Me Anything... post your questions in the chat, Twitter and Facebook!_x000D_
_x000D_
Jimmy Church is a radio, film and television host for the Game Changer Network._x000D_
_x000D_
Church is the host of 'FADE to BLACK' on the Game Changer Network and syndicated on KJCR, KUNX, iHeartRADIO, TSL, TuneIn and Spreaker. From 2014-2020, he was a fill-in host on Coast to Coast AM with Premiere Networks and iHeartRADIO._x000D_
_x000D_
Jimmy is the producer and co-star of the 2021 feature film 'The Observers' and the narrator of the 2021 hit film, 'Extraordinary: The Revelations', both released by 1091 Films. He is also the star of the 2022 4Biddenknowledge film: "The Black Knight Satellite: Beyond the Signal"._x000D_
_x000D_
He co-starred on History Channel's 'Hangar 1: The UFO Files', 'Time Beings', and is host of 'The Unexplained' and 'Breaking Mysterious'. He has also appeared on 'Expedition X' on the Travel Channel and featured in the documentary, 'UFO Coverups: Secrets Revealed'._x000D_
_x000D_
FADE to BLACK is a late-night long-form conversation talk-show with a style that is a throwback to the old days of overnight AM radio with hosts like Long John Nebel... open conversation with only the very best and brightest guests covering UFOs, ghosts, lost civilizations, secret governments, agendas, time travel and alternate realities._x000D_
_x000D_
FADE to BLACK reaches out to the next generations with a fresh take on the world around us._x000D_
_x000D_
website: https://jimmychurchradio.com/_x000D_
Twitter: https://twitter.com/JChurchRadio_x000D_
Facebook: https://www.facebook.com/JimmyChurchRadio/
Air date: July 25, 2022
United Gold Group Invest in Precious Metals:
https://www.unitedassetgroup.net/
EdenPURE Thunderstorm Air Purifier 3-Pack Deal: Promo-code: FADER3
https://www.edenpure.com/pages/edenpure-radiodeals
Watch The Black Knight Satellite:
https://www.4biddenknowledge.tv/videos/the-black-knight-satellite-beyond-the-signal
Watch The Observers NOW:
https://geni.us/TheObservers
River Moon Coffee:
https://rivermoonwellness.com/product-category/jimmy-church/
Einstein Skulls:
https://einsteinthecrystalskull.com/category/EINSTEIN-IMPRINTED-SKULLS-c1718339
My Patriot Supply: Prepare with Jimmy!
https://mypatriotsupply.com/pages/rs-repdig-fade-to-black-may-2020?rfsn=1750310.2a7b74&amp;subid=jimmy.church
Our LIVE show 7-10pm PT Mon-Thursday:
https://jimmychurchradio.com/
FADE to BLACK Fadernaut Memberships:
https://jimmychurchradio.com/membership-options/
FADE to BLACK Podcast subscriptions:
https://jimmychurchradio.com/podcast/
FADE to BLACK on Facebook:
https://facebook.com/JimmyChurchRadio</t>
  </si>
  <si>
    <t>wRa0gD5keNU</t>
  </si>
  <si>
    <t>2022 07 21</t>
  </si>
  <si>
    <t>https://youtu.be/15sxIO-2Wv0</t>
  </si>
  <si>
    <t>Ep. 1660 Linda Moulton Howe Contact 2.0</t>
  </si>
  <si>
    <t>Tonight, Thursday on FADE to BLACK: Linda Moulton Howe returns for another open conversation about Earth and Contact. What can we expect with Contact 2.0?_x000D_
_x000D_
Linda Moulton Howe is a graduate of Stanford University with a Master’s Degree in Communication and has received local, national and international awards, including three regional Emmys, a national Emmy nomination and a Station Peabody award._x000D_
_x000D_
Linda produces reports and edits Earthfiles.com, and hosts her live YouTube show each week as well as being on Ancient Aliens since it's first season._x000D_
_x000D_
Ms. Howe has traveled to Venezuela, Peru, Brazil, England, Norway, France, Switzerland, The Netherlands, Yugoslavia, Turkey, Ethiopia, Kenya, Egypt, Australia, Japan, Canada, Mexico, the Yucatan and Puerto Rico for her research and productions._x000D_
_x000D_
Website: http://www.earthfiles.com_x000D_
_x000D_
Air date: July 21, 2022_x000D_
_x000D_
United Gold Group Invest in Precious Metals:_x000D_
https://www.unitedassetgroup.net/_x000D_
_x000D_
EdenPURE Thunderstorm Air Purifier BOGO: Promo-code: FADERBOGO_x000D_
https://www.edenpure.com/pages/edenpure-radiodeals_x000D_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</si>
  <si>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15sxIO-2Wv0</t>
  </si>
  <si>
    <t>2022 07 20</t>
  </si>
  <si>
    <t>https://youtu.be/f4nZ9jbh-y4</t>
  </si>
  <si>
    <t>Ep. 1659 Richard Dolan Disclosure 2.0</t>
  </si>
  <si>
    <t>Tonight, Wednesday on FADE to BLACK: Richard Dolan is back with us to talk about Disclosure 2.0... what is the future of us... and more importantly: What are the facts?_x000D_
_x000D_
Richard is one of the world’s leading researchers and writers on the subject of UFOs, and believes that they constitute the greatest mystery of our time._x000D_
_x000D_
Dolan completed his graduate work at the University of Rochester, where he studied U.S. Cold War strategy, European history, and international diplomacy. Richard also studied at Alfred University and Oxford University._x000D_
_x000D_
He is the author of UFOs and the National Security State, A.D. After Disclosure, UFOs and the 21st Century Mind, and his latest: The Alien Agendas: A Speculative Analysis of Those Visiting Earth._x000D_
_x000D_
Richard’s weekly “Fireside Chat” video podcast with his latest thoughts is over at Richard Dolan Members... He is currently featured on several television series and documentaries, including Ancient Aliens, Hangar One: The UFO Files and the new feature film: The Observers._x000D_
_x000D_
Website:_x000D_
https://richarddolanmembers.com/_x000D_
_x000D_
Air date: July 20, 2022_x000D_
_x000D_
United Gold Group Invest in Precious Metals:_x000D_
https://www.unitedassetgroup.net/_x000D_
_x000D_
EdenPURE Thunderstorm Air Purifier BOGO: Promo-code: FADERBOGO_x000D_
https://www.edenpure.com/pages/edenpure-radiodeals_x000D_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</si>
  <si>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f4nZ9jbh-y4</t>
  </si>
  <si>
    <t>2022 07 19</t>
  </si>
  <si>
    <t>https://youtu.be/I-jByiDibCg</t>
  </si>
  <si>
    <t xml:space="preserve">Ep. 1658 Are Humans ET </t>
  </si>
  <si>
    <t>Tonight, Tuesday on FADE to BLACK: Jimmy Church is back for a night of Humans are ET with another full presentation of 2.5 hours of secrets, straight talk and images._x000D_
_x000D_
Jimmy Church is a radio, film and television host for the Game Changer Network._x000D_
_x000D_
Church is the host of 'FADE to BLACK' on the Game Changer Network and syndicated on KJCR, KUNX, iHeartRADIO, TSL, TuneIn and Spreaker. From 2014-2020, he was a fill-in host on Coast to Coast AM with Premiere Networks and iHeartRADIO._x000D_
_x000D_
Jimmy is the producer and co-star of the 2021 feature film 'The Observers' and the narrator of the 2021 hit film, 'Extraordinary: The Revelations', both released by 1091 Films. He is also the star of the 2022 4Biddenknowledge film: "The Black Knight Satellite: Beyond the Signal"._x000D_
_x000D_
He co-starred on History Channel's 'Hangar 1: The UFO Files', 'Time Beings', and is host of 'The Unexplained' and 'Breaking Mysterious'. He has also appeared on 'Expedition X' on the Travel Channel and featured in the documentary, 'UFO Coverups: Secrets Revealed'._x000D_
_x000D_
FADE to BLACK is a late-night long-form conversation talk-show with a style that is a throwback to the old days of overnight AM radio with hosts like Long John Nebel... open conversation with only the very best and brightest guests covering UFOs, ghosts, lost civilizations, secret governments, agendas, time travel and alternate realities._x000D_
_x000D_
FADE to BLACK reaches out to the next generations with a fresh take on the world around us._x000D_
_x000D_
website: https://jimmychurchradio.com/_x000D_
Twitter: https://twitter.com/JChurchRadio_x000D_
Facebook: https://www.facebook.com/JimmyChurchRadio/_x000D_
_x000D_
Air date: July 19, 2022_x000D_
_x000D_
United Gold Group Invest in Precious Metals:_x000D_
https://www.unitedassetgroup.net/_x000D_
_x000D_
EdenPURE Thunderstorm Air Purifier BOGO: Promo-code: FADERBOGO_x000D_
https://www.edenpure.com/pages/edenpure-radiodeals_x000D_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</si>
  <si>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I-jByiDibCg</t>
  </si>
  <si>
    <t>2022 07 18</t>
  </si>
  <si>
    <t>https://youtu.be/IV-82Z5tQj4</t>
  </si>
  <si>
    <t>Ep. 1657 Whitley Strieber Communion 2.0</t>
  </si>
  <si>
    <t>Tonight, Monday on FADE to BLACK: Whitley Strieber joins us for a very open and comprehensive conversation about ET... we are going to discuss what really may be visiting us, what our government knows, and our future world of Communion 2.0._x000D_
_x000D_
As someone who has changed our worldview, Mr. Strieber is one of the iconic cultural figures of our time._x000D_
_x000D_
Whitley is the author of the Communion series of books and many novels ranging from the Wolfen and the Hunger to the Grays and the Alien Hunter series. Communion, the Wolfen, the Hunger and Superstorm have all been made into movies, Superstorm as the Day After Tomorrow._x000D_
_x000D_
Websites:_x000D_
https://www.unknowncountry.com_x000D_
http://www.strieber.com_x000D_
_x000D_
Air date: July 18, 2022_x000D_
_x000D_
United Gold Group Invest in Precious Metals:_x000D_
https://www.unitedassetgroup.net/_x000D_
_x000D_
EdenPURE Thunderstorm Air Purifier BOGO: Promo-code: FADERBOGO_x000D_
https://www.edenpure.com/pages/edenpure-radiodeals_x000D_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</si>
  <si>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IV-82Z5tQj4</t>
  </si>
  <si>
    <t>2022 07 14</t>
  </si>
  <si>
    <t>https://youtu.be/XUhx1h1Oxm0</t>
  </si>
  <si>
    <t>Ep. 1656 FADERNIGHT   Open-Lines!</t>
  </si>
  <si>
    <t>Tonight, Thursday on FADE to BLACK: It's another Fadernight with open-lines all night long!_x000D_
_x000D_
Your calls, your conversation: UFOs, Conspiracy, Lost History, Time Travel and the Paranormal and Supernatural... un-edited, un-screened, and un-censored!!!_x000D_
_x000D_
Fadernight is the greatest night of Talk Radio in all of the world._x000D_
_x000D_
The call-in numbers are: 818-921-6929 or 323-275-9695_x000D_
_x000D_
Website: www.jimmychurchradio.com_x000D_
_x000D_
Air date: July 14, 2022_x000D_
_x000D_
United Gold Group Invest in Precious Metals:_x000D_
https://www.unitedassetgroup.net/_x000D_
_x000D_
EdenPURE Thunderstorm Air Purifier BOGO: Promo-code: FADERBOGO_x000D_
https://www.edenpure.com/pages/edenpure-radiodeals_x000D_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</si>
  <si>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XUhx1h1Oxm0</t>
  </si>
  <si>
    <t>2022 07 13</t>
  </si>
  <si>
    <t>https://youtu.be/ybTLBoYWuZ4</t>
  </si>
  <si>
    <t>Ep. 1655 Kelly Sullivan Walden   Dreams</t>
  </si>
  <si>
    <t>Tonight, Wednesday on FADE to BLACK: Kelly Sullivan Walden returns for a full night of The Secrets of Dreams!_x000D_
_x000D_
Kelly is an inspirational speaker/workshop facilitator and founder of Dream-Life Coach Training, an online training program that empowers people to develop dream mastery, and the host of Ask Doctor Dream on Unity Online Radio. _x000D_
_x000D_
As a certified clinical hypnotherapist, whose unique approach to dream therapy led Kelly to become a trusted advisor, coach and consultant to many.  A bridge from the physical to the meta-physical for 18+ years, Kelly synthesizes multiple psychological and spiritual systems into my holistic way of coaching that supports people in living their Hero’s Dream Journey on a mind, body, spirit, and soul level. _x000D_
_x000D_
Website: https://www.kellysullivanwalden.com/_x000D_
_x000D_
Air date: July 13, 2022_x000D_
_x000D_
United Gold Group Invest in Precious Metals:_x000D_
https://www.unitedassetgroup.net/_x000D_
_x000D_
EdenPURE Thunderstorm Air Purifier BOGO: Promo-code: FADERBOGO_x000D_
https://www.edenpure.com/pages/edenpure-radiodeals_x000D_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</si>
  <si>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ybTLBoYWuZ4</t>
  </si>
  <si>
    <t>2022 07 12</t>
  </si>
  <si>
    <t>https://youtu.be/iFAnTsGlcGM</t>
  </si>
  <si>
    <t>Ep. 1654 Scott Wolter Secret America</t>
  </si>
  <si>
    <t>Tonight, Tuesday on FADE to BLACK: Scott Wolter joins us to tell us about his latest adventure... and then we are going to to the deep dive into our Secret America._x000D_
_x000D_
Scott is an author and host of America Unearthed and has been the President of American Petrographic Services since 1990._x000D_
_x000D_
Scott is responsible for the independent petrographic analysis testing laboratory where the Kensington Rune stone was brought for investigation in 2000. He’s been the principal petrographer in more than 5,000 investigations throughout the U.S., Canada and Puerto Rico, including the evaluation of fire damaged concrete at the Pentagon following the attacks of September 11, 2001._x000D_
_x000D_
Websites: _x000D_
http://www.hookedx.com_x000D_
http://scottwolteranswers.blogspot.com/_x000D_
_x000D_
Air date: July 12, 2022_x000D_
_x000D_
United Gold Group Invest in Precious Metals:_x000D_
https://www.unitedassetgroup.net/_x000D_
_x000D_
EdenPURE Thunderstorm Air Purifier BOGO: Promo-code: FADERBOGO_x000D_
https://www.edenpure.com/pages/edenpure-radiodeals_x000D_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</si>
  <si>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iFAnTsGlcGM</t>
  </si>
  <si>
    <t>2022 07 11</t>
  </si>
  <si>
    <t>https://youtu.be/kmmP8rKP8bA</t>
  </si>
  <si>
    <t>Ep. 1653 The Secrets of Time Travel</t>
  </si>
  <si>
    <t>Tonight, Monday on FADE to BLACK: Jimmy Church gives his presentation on The Secrets of Time Travel. This is a full 2.5 hours of the best of the best- with over 50 images, charts, and illustrations._x000D_
_x000D_
Church is the host of 'FADE to BLACK' on the Game Changer Network and syndicated on KJCR, KUNX, iHeartRADIO, TSL, TuneIn and Spreaker. From 2014-2020, he was a fill-in host on Coast to Coast AM with Premiere Networks and iHeartRADIO._x000D_
_x000D_
Jimmy is the producer and co-star of the 2021 feature film 'The Observers' and the narrator of the 2021 hit film, 'Extraordinary: The Revelations', both released by 1091 Films. He is also the star of the 2022 4Biddenknowledge film: "The Black Knight Satellite: Beyond the Signal"._x000D_
_x000D_
He co-starred on History Channel's 'Hangar 1: The UFO Files', 'Time Beings', and is host of 'The Unexplained' and 'Breaking Mysterious'. He has also appeared on 'Expedition X' on the Travel Channel and featured in the documentary, 'UFO Coverups: Secrets Revealed'._x000D_
_x000D_
FADE to BLACK is a late-night long-form conversation talk-show with a style that is a throwback to the old days of overnight AM radio with hosts like Long John Nebel... open conversation with only the very best and brightest guests covering UFOs, ghosts, lost civilizations, secret governments, agendas, time travel and alternate realities._x000D_
_x000D_
FADE to BLACK reaches out to the next generations with a fresh take on the world around us._x000D_
_x000D_
website: https://jimmychurchradio.com/_x000D_
Twitter: https://twitter.com/JChurchRadio_x000D_
Facebook: https://www.facebook.com/JimmyChurchRadio/_x000D_
_x000D_
Air date: July 11, 2022_x000D_
_x000D_
United Gold Group Invest in Precious Metals:_x000D_
https://www.unitedassetgroup.net/_x000D_
_x000D_
EdenPURE Thunderstorm Air Purifier BOGO: Promo-code: FADERBOGO_x000D_
https://www.edenpure.com/pages/edenpure-radiodeals_x000D_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</si>
  <si>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kmmP8rKP8bA</t>
  </si>
  <si>
    <t>2022 07 07</t>
  </si>
  <si>
    <t>https://youtu.be/wH6-qiov8TM</t>
  </si>
  <si>
    <t>Ep. 1652 Fadernight with open-lines</t>
  </si>
  <si>
    <t>Tonight, Thursday on FADE to BLACK: It's another Fadernight with open-lines all night long!_x000D_
_x000D_
Your calls, your conversation: UFOs, Conspiracy, Lost History, Time Travel and the Paranormal and Supernatural... un-edited, un-screened, and un-censored!!!_x000D_
_x000D_
Fadernight is the greatest night of Talk Radio in all of the world._x000D_
_x000D_
The call-in number: 747-228-2051_x000D_
_x000D_
Website: www.jimmychurchradio.com_x000D_
_x000D_
Air date: July 7, 2022_x000D_
_x000D_
United Gold Group Invest in Precious Metals:_x000D_
https://www.unitedassetgroup.net/_x000D_
_x000D_
EdenPURE Thunderstorm Air Purifier 3-Pack: Promo-code: Fader3_x000D_
https://www.edenpure.com/pages/edenpure-radiodeals_x000D_
_x000D_
BrainPEAK 9: Promo-code: FADER_x000D_
https://www.brainpeak9.com/_x000D_
_x000D_
2022 MUFON Symposium:_x000D_
https://mufonsymposium.com/jimmy/_x000D_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</si>
  <si>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wH6-qiov8TM</t>
  </si>
  <si>
    <t>2022 07 06</t>
  </si>
  <si>
    <t>https://youtu.be/yFBNIY-Tz6E</t>
  </si>
  <si>
    <t>Ep. 1651 Cheryl Costa The Mythical Daily UFO Hotspot</t>
  </si>
  <si>
    <t>Tonight, Wednesday on FADE to BLACK: Cheryl Costa joins us to talk about The Mythical Daily UFO Hotspot._x000D_
_x000D_
Cheryl recently published "The UFO Beat: The New York Skies Column July 2013 to June 2019" and the "UFO Sightings Desk Reference: United States of America 2001-2015", which includes over 121,000 sightings. She lists the top UFO hot spots, according to the data, and sighting reports down to the county level. Anyone can use the book to find out how many sightings there have been in their area, and how it stacks up against other parts of the US._x000D_
_x000D_
Cheryl is a native and resident of upstate New York who saw her first UFO at age 12. A military veteran, she’s a retired information security professional from the aerospace Industry. She’s been a speaker at the International UFO Congress and at the MUFON Symposium. From 2013 thru 2019 she wrote the UFO column “New York Skies” for SyracuseNewTimes.com and holds a bachelor of arts degree from the State University of New York at Empire State College in entertainment writing._x000D_
_x000D_
Website: https://syracusenewtimes.com/author/cheryl-costa/_x000D_
Amazon: https://www.amazon.com/Books-Cheryl-Costa/s?rh=n%3A283155%2Cp_27%3ACheryl+Costa_x000D_
_x000D_
Air date: July 6, 2022_x000D_
_x000D_
United Gold Group Invest in Precious Metals:_x000D_
https://www.unitedassetgroup.net/_x000D_
_x000D_
EdenPURE Thunderstorm Air Purifier 3-Pack: Promo-code: Fader3_x000D_
https://www.edenpure.com/pages/edenpure-radiodeals_x000D_
_x000D_
BrainPEAK 9: Promo-code: FADER_x000D_
https://www.brainpeak9.com/_x000D_
_x000D_
2022 MUFON Symposium:_x000D_
https://mufonsymposium.com/jimmy/_x000D_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</si>
  <si>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yFBNIY-Tz6E</t>
  </si>
  <si>
    <t>2022 07 05</t>
  </si>
  <si>
    <t>https://youtu.be/Ji8sIgQ2eW4</t>
  </si>
  <si>
    <t>Ep. 1650 Steve Murillo Ufology</t>
  </si>
  <si>
    <t>Tonight, Tuesday on FADE to BLACK: Steve Murillo is back for a conversation about The Current State of Ufology._x000D_
_x000D_
Steve Murillo attended the United States Naval Academy where he received his Bachelor of Science degree in Systems Engineering in 1982. He was commissioned an officer in the Marine Corps, attended flight school, and served for 7 years of active duty as a jet pilot and maintenance officer for his squadron._x000D_
_x000D_
After the Marine Corps, he went to TRW, where he became the power subsystem engineer for a satellite program known as TDRSS (Tracking and Data Relay Satellite System), Flight 7._x000D_
_x000D_
About a year later, Steve was elected to replace the out-going State Section Director, Don Waldrop. Steve held this position for thirteen years, conducting field investigations and monthly meetings until June of 2013.Steve now heads up UPARS LA, the UFO and Paranormal Research Society, Los Angeles chapter. He and his group investigate all things UFO and paranormal, and have monthly meetings in Studio City, California._x000D_
_x000D_
Website: http://www.uparsla.org/_x000D_
_x000D_
Air date: July 5, 2022_x000D_
_x000D_
United Gold Group Invest in Precious Metals:_x000D_
https://www.unitedassetgroup.net/_x000D_
_x000D_
EdenPURE Thunderstorm Air Purifier 3-Pack: Promo-code: Fader3_x000D_
https://www.edenpure.com/pages/edenpure-radiodeals_x000D_
_x000D_
BrainPEAK 9: Promo-code: FADER_x000D_
https://www.brainpeak9.com/_x000D_
_x000D_
2022 MUFON Symposium:_x000D_
https://mufonsymposium.com/jimmy/_x000D_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</si>
  <si>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Ji8sIgQ2eW4</t>
  </si>
  <si>
    <t>2022 07 04</t>
  </si>
  <si>
    <t>https://youtu.be/-2zE2WrrCAE</t>
  </si>
  <si>
    <t>Ep. 1649 Aliens and Exoplanets</t>
  </si>
  <si>
    <t>Tonight, Monday on FADE to BLACK: Jimmy Church gives his presentation on Aliens and Exoplanets. This is a full 2.5 hours of the best of the best- with over 50 images, charts, and illustrations._x000D_
_x000D_
Church is the host of 'FADE to BLACK' on the Game Changer Network and syndicated on KJCR, KUNX, iHeartRADIO, TSL, TuneIn and Spreaker. From 2014-2020, he was a fill-in host on Coast to Coast AM with Premiere Networks and iHeartRADIO._x000D_
_x000D_
Jimmy is the producer and co-star of the 2021 feature film 'The Observers' and the narrator of the 2021 hit film, 'Extraordinary: The Revelations', both released by 1091 Films. He is also the star of the 2022 4Biddenknowledge film: "The Black Knight Satellite: Beyond the Signal"._x000D_
_x000D_
He co-starred on History Channel's 'Hangar 1: The UFO Files', 'Time Beings', and is host of 'The Unexplained' and 'Breaking Mysterious'. He has also appeared on 'Expedition X' on the Travel Channel and featured in the documentary, 'UFO Coverups: Secrets Revealed'._x000D_
_x000D_
FADE to BLACK is a late-night long-form conversation talk-show with a style that is a throwback to the old days of overnight AM radio with hosts like Long John Nebel... open conversation with only the very best and brightest guests covering UFOs, ghosts, lost civilizations, secret governments, agendas, time travel and alternate realities._x000D_
_x000D_
FADE to BLACK reaches out to the next generations with a fresh take on the world around us._x000D_
_x000D_
website: https://jimmychurchradio.com/_x000D_
Twitter: https://twitter.com/JChurchRadio_x000D_
Facebook: https://www.facebook.com/JimmyChurchRadio/_x000D_
_x000D_
Air date: July 4, 2022
Get your FREE membership to the UN-X Network:
https://www.unxnetwork.com/
_x000D_
EdenPURE Thunderstorm Air Purifier 3-Pack: Promo-code: Fader3_x000D_
https://www.edenpure.com/pages/edenpure-radiodeals_x000D_
_x000D_
BrainPEAK 9: Promo-code: FADER_x000D_
https://www.brainpeak9.com/_x000D_
_x000D_
2022 MUFON Symposium:_x000D_
https://mufonsymposium.com/jimmy/_x000D_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</si>
  <si>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-2zE2WrrCAE</t>
  </si>
  <si>
    <t>2022 06 30</t>
  </si>
  <si>
    <t>https://youtu.be/Yduhr-gn680</t>
  </si>
  <si>
    <t>Ep. 1648 FADERNIGHT Open-Lines</t>
  </si>
  <si>
    <t>Tonight, Thursday on FADE to BLACK: It's another Fadernight with open-lines all night long!_x000D_
_x000D_
Your calls, your conversation: UFOs, Conspiracy, Lost History, Time Travel and the Paranormal and Supernatural... un-edited, un-screened, and un-censored!!!_x000D_
_x000D_
Fadernight is the greatest night of Talk Radio in all of the world._x000D_
_x000D_
The call-in numbers are: 818-921-6929 or 323-275-9695_x000D_
_x000D_
_x000D_
Website: www.jimmychurchradio.com_x000D_
_x000D_
Air date: June 30, 2022_x000D_
_x000D_
EdenPURE Thunderstorm Air Purifier 3-Pack: Promo-code: Fader3_x000D_
https://www.edenpure.com/pages/edenpure-radiodeals_x000D_
_x000D_
BrainPEAK 9: Promo-code: FADER_x000D_
https://www.brainpeak9.com/_x000D_
_x000D_
2022 MUFON Symposium:_x000D_
https://mufonsymposium.com/jimmy/_x000D_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</si>
  <si>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Yduhr-gn680</t>
  </si>
  <si>
    <t>2022 06 29</t>
  </si>
  <si>
    <t>https://youtu.be/qaB5Kw83ad8</t>
  </si>
  <si>
    <t xml:space="preserve">Ep. 1647 Ralph Blumenthal  The Believer </t>
  </si>
  <si>
    <t>Tonight, Wednesday on FADE to BLACK: Ralph Blumenthal is back and we are going to get caught up on the latest news in the world of UFOs/UAPs... and discuss the release of "The Believer" in paperback!_x000D_
_x000D_
Ralph Blumenthal, a Distinguished Lecturer at Baruch College of the City University of New York, was an award-winning reporter for The New York Times from 1964 to 2009, and has written and co-authored seven books on organized crime and cultural history. He co-authored the recent series of groundbreaking Times articles on the secret Pentagon program to investigate UFOs. He led the Times metro team that won the Pulitzer Prize for breaking news coverage of the 1993 truck-bombing of the World Trade Center. In 2001, Blumenthal was named a Fellow of the John Simon Guggenheim Memorial Foundation to research the progressive career and penal reforms of Warden Lewis E. Lawes, “the man who made Sing Sing sing.” The book on Warden Lawes, “Miracle at Sing Sing,” was published by St. Martin’s in June, 2004. His most recent book is “The Believer: Alien Encounters, Hard Science, and the Passion of John Mack,” published by High Road Books of the University of New Mexico Press._x000D_
_x000D_
For more than 45 years, Blumenthal reported for The Times as Texas correspondent and Southwest Bureau Chief; arts and culture news reporter; investigative and crime reporter; foreign correspondent in West Germany, South Vietnam, and Cambodia; and metro and Westchester correspondent. He began his journalism career as reporter/columnist for The Grand Prairie Daily News Texan in 1963._x000D_
_x000D_
Blumenthal earned a Guggenheim Fellowship, a Columbia University Graduate School of Journalism Alumni Award, and the Nieman Foundation’s Worth Bingham Prize for distinguished investigative reporting on USAir crashes. Since 2010 he has taught journalism in the summer program of Phillips Exeter Academy in Exeter, N.H., and was named a Distinguished Lecturer at Baruch College where he taught journalism and currently oversees historic collections in the Newman Library Archives. He lives in New York City with his wife, Deborah, a children’s book writer and novelist._x000D_
_x000D_
Website: https://www.ralphblumenthal.com/_x000D_
_x000D_
Air date: June 29, 2022_x000D_
_x000D_
EdenPURE Thunderstorm Air Purifier 3-Pack: Promo-code: Fader3_x000D_
https://www.edenpure.com/pages/edenpure-radiodeals_x000D_
_x000D_
BrainPEAK 9: Promo-code: FADER_x000D_
https://www.brainpeak9.com/_x000D_
_x000D_
Disclosure Fest:_x000D_
https://disclosurefest.org/_x000D_
_x000D_
2022 MUFON Symposium:_x000D_
https://mufonsymposium.com/jimmy/_x000D_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</si>
  <si>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qaB5Kw83ad8</t>
  </si>
  <si>
    <t>2022 06 28</t>
  </si>
  <si>
    <t>https://youtu.be/cUufuV9g8Sg</t>
  </si>
  <si>
    <t>Ep. 1646 Robert Grant The Concealed Codes</t>
  </si>
  <si>
    <t>Tonight, Tuesday on FADE to BLACK: Robert Grant joins us for the first time and we are going to talk nuymbers: the concealed codes that surround us every day._x000D_
_x000D_
Robert is a successful entrepreneur, best-selling author of PHILOMATH, prolific inventor, and founder of several corporate enterprises. Additionally, he is also a prodigious artist, sculptor, music theorist, musician, and author of several research and patent publications spanning biology, DNA combinatorics, number theory, geometry, and physics._x000D_
_x000D_
Robert Edward Grant is the Founder, Chairman, and Managing Partner of Strathspey Crown LLC, a growth equity holding company based in Newport Beach, CA with a broad portfolio of company and asset holdings spanning healthcare, clean energy, social media, and financial technology._x000D_
_x000D_
In addition, he is the Founder, Chairman and CEO of Crown Sterling Limited LLC, a next-generation Cryptography company, based on discoveries from his work in geometry and mathematics._x000D_
_x000D_
He served as the founding CEO of AccessElite Corp from April, 2017 until July, 2018. Likewise, he served as the founding CEO of ALPHAEON Corporation from February, 2013 until August 2016._x000D_
_x000D_
Website: https://robertedwardgrant.com/_x000D_
_x000D_
Air date: June 28, 2022_x000D_
_x000D_
EdenPURE Thunderstorm Air Purifier 3-Pack: Promo-code: Fader3_x000D_
https://www.edenpure.com/pages/edenpure-radiodeals_x000D_
_x000D_
BrainPEAK 9: Promo-code: FADER_x000D_
https://www.brainpeak9.com/_x000D_
_x000D_
Disclosure Fest:_x000D_
https://disclosurefest.org/_x000D_
_x000D_
2022 MUFON Symposium:_x000D_
https://mufonsymposium.com/jimmy/_x000D_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</si>
  <si>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cUufuV9g8Sg</t>
  </si>
  <si>
    <t>2022 06 27</t>
  </si>
  <si>
    <t>https://youtu.be/drR2wt3fPGo</t>
  </si>
  <si>
    <t>Ep. 1645 Jimmy Church  The Pyramids</t>
  </si>
  <si>
    <t>Tonight, Monday on FADE to BLACK: Jimmy Church gives his presentation on the construction of The Egyptian Pyramids... All of them! This is a multimedia evening!_x000D_
_x000D_
Church is the host of 'FADE to BLACK' on the Game Changer Network and syndicated on KJCR, KUNX, iHeartRADIO, TSL, TuneIn and Spreaker. From 2014-2020, he was a fill-in host on Coast to Coast AM with Premiere Networks and iHeartRADIO._x000D_
_x000D_
Jimmy is the producer and co-star of the 2021 feature film 'The Observers' and the narrator of the 2021 hit film, 'Extraordinary: The Revelations', both released by 1091 Films. He is also the star of the 2022 4Biddenknowledge film: "The Black Knight Satellite: Beyond the Signal"._x000D_
_x000D_
He co-starred on History Channel's 'Hangar 1: The UFO Files', 'Time Beings', and is host of 'The Unexplained' and 'Breaking Mysterious'. He has also appeared on 'Expedition X' on the Travel Channel and featured in the documentary, 'UFO Coverups: Secrets Revealed'._x000D_
_x000D_
FADE to BLACK is a late-night long-form conversation talk-show with a style that is a throwback to the old days of overnight AM radio with hosts like Long John Nebel... open conversation with only the very best and brightest guests covering UFOs, ghosts, lost civilizations, secret governments, agendas, time travel and alternate realities._x000D_
_x000D_
FADE to BLACK reaches out to the next generations with a fresh take on the world around us._x000D_
_x000D_
website: https://jimmychurchradio.com/_x000D_
Twitter: https://twitter.com/JChurchRadio_x000D_
Facebook: https://www.facebook.com/JimmyChurchRadio/_x000D_
_x000D_
Air date: June 27, 2022_x000D_
_x000D_
EdenPURE Thunderstorm Air Purifier 3-Pack: Promo-code: Fader3_x000D_
https://www.edenpure.com/pages/edenpure-radiodeals_x000D_
_x000D_
BrainPEAK 9: Promo-code: FADER_x000D_
https://www.brainpeak9.com/_x000D_
_x000D_
Disclosure Fest:_x000D_
https://disclosurefest.org/_x000D_
_x000D_
2022 MUFON Symposium:_x000D_
https://mufonsymposium.com/jimmy/_x000D_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</si>
  <si>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drR2wt3fPGo</t>
  </si>
  <si>
    <t>2022 06 23</t>
  </si>
  <si>
    <t>https://youtu.be/0JwhS4dLprQ</t>
  </si>
  <si>
    <t>Ep. 1644 FADERNIGHT Open-Lines</t>
  </si>
  <si>
    <t>EdenPURE Thunderstorm Air Purifier 3-Pack: Promo-code: Fader3_x000D_
https://www.edenpure.com/pages/edenpure-radiodeals_x000D_
_x000D_
BrainPEAK 9: Promo-code: FADER_x000D_
https://www.brainpeak9.com/_x000D_
_x000D_
Disclosure Fest:_x000D_
https://disclosurefest.org/_x000D_
_x000D_
2022 MUFON Symposium:_x000D_
https://mufonsymposium.com/jimmy/_x000D_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_x000D_
Tonight, Thursday on FADE to BLACK: It's another Fadernight with open-lines all night long!_x000D_
_x000D_
Your calls, your conversation: UFOs, Conspiracy, Lost History, Time Travel and the Paranormal and Supernatural... un-edited, un-screened, and un-censored!!!_x000D_
_x000D_
Fadernight is the greatest night of Talk Radio in all of the world._x000D_
_x000D_
The call-in numbers are: 818-921-6929 or 323-275-9695
_x000D_
_x000D_
Website: www.jimmychurchradio.com_x000D_
_x000D_
Air date: June 23,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</si>
  <si>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0JwhS4dLprQ</t>
  </si>
  <si>
    <t>2022 06 22</t>
  </si>
  <si>
    <t>https://youtu.be/Kl3dYqAIidI</t>
  </si>
  <si>
    <t>Ep. 1643 David Palmer The Leo King</t>
  </si>
  <si>
    <t>EdenPURE Thunderstorm Air Purifier 3-Pack: Promo-code: Fader3_x000D_
https://www.edenpure.com/pages/edenpure-radiodeals_x000D_
_x000D_
BrainPEAK 9: Promo-code: FADER_x000D_
https://www.brainpeak9.com/_x000D_
_x000D_
Disclosure Fest:_x000D_
https://disclosurefest.org/_x000D_
_x000D_
2022 MUFON Symposium:_x000D_
https://mufonsymposium.com/jimmy/_x000D_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_x000D_
Tonight, Wednesday on FADE to BLACK: David Palmer, The Leo King, joins us for a full night of astrology... as only David can present it to the world. _x000D_
_x000D_
Known as a famous celebrity astrologer, David Lawrence Palmer has been making waves in the media with being a media spiritual influencer. Having been on TV for over a decade, owning, co-founding, and producing the largest video horoscope media network and app, High Vibe TV. David has created a reputation for being the go to spiritual influencer around the world!_x000D_
_x000D_
David, aka, "The Leo King" owns and operates multiple OTT media corporations that produce, and distribute content via mobile apps, social media, and streaming platforms.  The Leo King is also known for his speaking events, national tours, conferences and documentaries. _x000D_
_x000D_
David currently owns, The Leo King, Inc., 12th House Media, Inc. and is the Founder of High Vibe TV, and Spiritual Dance Music._x000D_
_x000D_
Website: https://www.theleoking.com/_x000D_
_x000D_
Air date: June 22,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</si>
  <si>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Kl3dYqAIidI</t>
  </si>
  <si>
    <t>2022 06 21</t>
  </si>
  <si>
    <t>https://youtu.be/r3jc0zIl-F0</t>
  </si>
  <si>
    <t>Ep. 1642 Karen A. Dahlman Ouija History</t>
  </si>
  <si>
    <t>EdenPURE Thunderstorm Air Purifier 3-Pack: Promo-code: Fader3_x000D_
https://www.edenpure.com/pages/edenpure-radiodeals_x000D_
_x000D_
BrainPEAK 9: Promo-code: FADER_x000D_
https://www.brainpeak9.com/_x000D_
_x000D_
Disclosure Fest:_x000D_
https://disclosurefest.org/_x000D_
_x000D_
2022 MUFON Symposium:_x000D_
https://mufonsymposium.com/jimmy/_x000D_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_x000D_
Tonight, Tuesday on FADE to BLACK: Karen A. Dahlman is here for The History of Ouija 101. Yes, there will be a pop quiz!_x000D_
_x000D_
Karen is a published author, licensed professional counselor, psychic reader, noted Ouija practitioner and host of Creative Visons TV. She serves as an _x000D_
office and director of the Talking Board Historical Society. _x000D_
_x000D_
Having a lifelong connection with spirit beings, she discovered _x000D_
the Ouija board in 1973 and continues her communication and _x000D_
exploration into the unseen dimensions with this device. Her _x000D_
work and research into the realm of spirit, on and off the board, _x000D_
is showcased internationally at popular paranormal _x000D_
conferences, on streaming shows such as Gaia and as a regular _x000D_
guest on Coast to Coast AM, Fade to Black and other popular _x000D_
radio shows._x000D_
 _x000D_
Karen’s mission is to push the boundaries of consciousness in order to assist humanity in awakening to its greatest potential. _x000D_
_x000D_
Karen holds a master’s degree from the University of New Mexico in archetypal art psychotherapy, and is experienced in hypnosis, past life regression,_x000D_
channeling and psychic readings._x000D_
_x000D_
Websites:_x000D_
Facebook: https://www.facebook.com/karenadahlman_x000D_
Instagram: https://www.instagram.com/karenadahlman/_x000D_
Twitter: https://twitter.com/KarenADahlman_x000D_
YouTube: www.youtube.com/c/KarenADahlman_x000D_
_x000D_
Air date: June 21,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</si>
  <si>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r3jc0zIl-F0</t>
  </si>
  <si>
    <t>2022 06 20</t>
  </si>
  <si>
    <t>https://youtu.be/4HUHDygREog</t>
  </si>
  <si>
    <t>Ep. 1641 CrewZ</t>
  </si>
  <si>
    <t>EdenPURE Thunderstorm Air Purifier 3-Pack: Promo-code: Fader3_x000D_
https://www.edenpure.com/pages/edenpure-radiodeals_x000D_
_x000D_
BrainPEAK 9: Promo-code: FADER_x000D_
https://www.brainpeak9.com/_x000D_
_x000D_
Disclosure Fest:_x000D_
https://disclosurefest.org/_x000D_
_x000D_
2022 MUFON Symposium:_x000D_
https://mufonsymposium.com/jimmy/_x000D_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_x000D_
Tonight, Monday on FADE to BLACK: CrewZ joins us for the first time! We'll be talking about music, art, and consciousness from the streets!_x000D_
_x000D_
CrewZ is a Cosmic Artist raised between New York and south Florida. His music explores themes of meditation, unity consciousness, the pineal gland, sacred geometry, quantum physics &amp; mechanics, esoteric wisdom, human empowerment and ancient civilizations. CrewZ has collaborated with numerous talented artists within the conscious community. At 18, he was introduced to the practice of meditation which he claims raised the frequency of his intelligence and it exposed him to a whole new realm of experiences within the spirit world. For over a decade, CrewZ has devoted his lyrical gifts to serving and empowering humanity._x000D_
_x000D_
Websites:_x000D_
https://www.instagram.com/_crewzthroughlife_/_x000D_
tiktok.com/@_crewzthroughlife__x000D_
MeditateWithCrewZ.thinkific.com _x000D_
_x000D_
Air date: June 20,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</si>
  <si>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4HUHDygREog</t>
  </si>
  <si>
    <t>2022 06 16</t>
  </si>
  <si>
    <t>https://youtu.be/JyWO53mCKI0</t>
  </si>
  <si>
    <t>Ep. 1640 FADERNIGHT Open-Lines</t>
  </si>
  <si>
    <t>EdenPURE Thunderstorm Air Purifier 3-Pack: Promo-code: Fader3_x000D_
https://www.edenpure.com/pages/edenpure-radiodeals_x000D_
_x000D_
BrainPEAK 9: Promo-code: FADER_x000D_
https://www.brainpeak9.com/_x000D_
_x000D_
Disclosure Fest:_x000D_
https://disclosurefest.org/_x000D_
_x000D_
2022 MUFON Symposium:_x000D_
https://mufonsymposium.com/jimmy/_x000D_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_x000D_
Tonight, Thursday on FADE to BLACK: It's another Fadernight with open-lines all night long!_x000D_
_x000D_
Your calls, your conversation: UFOs, Conspiracy, Lost History, Time Travel and the Paranormal and Supernatural... un-edited, un-screened, and un-censored!!!_x000D_
_x000D_
Fadernight is the greatest night of Talk Radio in all of the world._x000D_
_x000D_
The call-in numbers are: 818-921-6929 or 323-275-9695_x000D_
_x000D_
Website: www.jimmychurchradio.com_x000D_
_x000D_
Air date: June 16,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</si>
  <si>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JyWO53mCKI0</t>
  </si>
  <si>
    <t>2022 06 15</t>
  </si>
  <si>
    <t>https://youtu.be/yh69nNoxN6A</t>
  </si>
  <si>
    <t>Ep. 1639 Scott Creighton</t>
  </si>
  <si>
    <t>EdenPURE Thunderstorm Air Purifier 3-Pack: Promo-code: Fader3_x000D_
https://www.edenpure.com/pages/edenpure-radiodeals_x000D_
_x000D_
BrainPEAK 9: Promo-code: FADER_x000D_
https://www.brainpeak9.com/_x000D_
_x000D_
Disclosure Fest:_x000D_
https://disclosurefest.org/_x000D_
_x000D_
2022 MUFON Symposium:_x000D_
https://mufonsymposium.com/jimmy/_x000D_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_x000D_
Tonight, Wednesday on FADE to BLACK: Scott Creighton joins us live from the UK to discuss his new book: "The Great Pyramid Void Enigma"._x000D_
_x000D_
Scott Creighton is an engineer whose extensive travels have allowed him to explore many of the world’s ancient sacred sites. The host of the Alternative Egyptology forum on AboveTopSecret.com, he lives in Glasgow, Scotland._x000D_
_x000D_
Tonight, Scott Creighton will reveal how back in November 2017, an international team of more than 30 scientists published the results of their two-year-long Great Pyramid research project in the journal Nature. Using an advanced imaging technique known as muon tomography, three groups working independently from each other discovered a massive, previously unknown space within the Great Pyramid of Giza, a short distance above the pyramid's Grand Gallery._x000D_
_x000D_
Exploring the controversy surrounding the Big Void, Scott artfully debunks many of the theories about the purpose of this massive chamber as well as other long helf Egyptology beliefs._x000D_
_x000D_
Website: https://www.innertraditions.com/author/scott-creighton/_x000D_
_x000D_
Air date: June 15,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</si>
  <si>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yh69nNoxN6A</t>
  </si>
  <si>
    <t>2022 06 14</t>
  </si>
  <si>
    <t>https://youtu.be/8lCa42BHGuk</t>
  </si>
  <si>
    <t>Ep. 1638 DisclosureFest Special</t>
  </si>
  <si>
    <t>EdenPURE Thunderstorm Air Purifier 3-Pack: Promo-code: Fader3_x000D_
https://www.edenpure.com/pages/edenpure-radiodeals_x000D_
_x000D_
BrainPEAK 9: Promo-code: FADER_x000D_
https://www.brainpeak9.com/_x000D_
_x000D_
Disclosure Fest:_x000D_
https://disclosurefest.org/_x000D_
_x000D_
2022 MUFON Symposium:_x000D_
https://mufonsymposium.com/jimmy/_x000D_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_x000D_
Tonight, Tuesday on FADE to BLACK: It's our annual DisclosureFEST Special Event with producer of the 'Fest, Adrian Vallera and special guests: Lily Fangz, Laura Eisenhower, David Palmer, and Brad Olsen!_x000D_
_x000D_
DisclosureFest™ Foundation is extremely excited to announce The Mass Meditation Initiative. We will be returning to our sacred space, at Los Angeles State Historic park in DTLA. We assure you this will be the biggest line up of musical arts, speakers, facilitators, workshops, ceremonies, art and installations we have offered._x000D_
_x000D_
Recently there has been such an amazing shift in consciousness, and a mass awakening on our great planet. We have all begun a divine re-birthing process, along with remembering the true creators in us. We invite you to join us as we gather in sacred ceremony and mediation, so that we may see and create the planetary reality which is in perfect alignment with our hearts..._x000D_
_x000D_
Website: https://disclosurefest.org/_x000D_
_x000D_
Air date: June 14,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</si>
  <si>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8lCa42BHGuk</t>
  </si>
  <si>
    <t>2022 06 13</t>
  </si>
  <si>
    <t>https://youtu.be/WNmNFBcg1V4</t>
  </si>
  <si>
    <t>Ep. 1637 Rob Gauthier</t>
  </si>
  <si>
    <t>EdenPURE Thunderstorm Air Purifier 3-Pack: Promo-code: Fader3_x000D_
https://www.edenpure.com/pages/edenpure-radiodeals_x000D_
_x000D_
BrainPEAK 9: Promo-code: FADER_x000D_
https://www.brainpeak9.com/_x000D_
_x000D_
Disclosure Fest:_x000D_
https://disclosurefest.org/_x000D_
_x000D_
2022 MUFON Symposium:_x000D_
https://mufonsymposium.com/jimmy/_x000D_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_x000D_
Tonight, Monday on FADE to BLACK: Rob Gauthier joins us for a full night of Channel Discussion with one of the very best on the planet. Seriously._x000D_
_x000D_
Rob Gauthier the 'ET Whisperer' is a world renowned professional and public Channeler since  2010._x000D_
_x000D_
For more than a decade, he has helped thousands of individuals receive clarity on their contact with ExtraTerrestrials and Extra Dimensional beings. Rob primarily works with three main guides - Aridif, Treb Bor Yit-Ne, and Metatron - but has channeled thousands of ET consciousnesses. Rob is also an in-demand speaker and teacher and has been featured in many documentaries, Gaia TV,  internet shows, interviews, and featured in books for his unique channeling abilities._x000D_
_x000D_
His goal is to connect with others in how to connect with their own guides and inner knowing. _x000D_
_x000D_
Website: www.ETwhisperer.com_x000D_
_x000D_
_x000D_
Air date: June 13,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</si>
  <si>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WNmNFBcg1V4</t>
  </si>
  <si>
    <t>2022 06 09</t>
  </si>
  <si>
    <t>https://youtu.be/8Gj8wG9EzvM</t>
  </si>
  <si>
    <t>Ep. 1636 FADERNIGHT Open-Lines</t>
  </si>
  <si>
    <t>EdenPURE Thunderstorm Air Purifier 3-Pack: Promo-code: Fader3_x000D_
https://www.edenpure.com/pages/edenpure-radiodeals_x000D_
_x000D_
Disclosure Fest:_x000D_
https://disclosurefest.org/_x000D_
_x000D_
2022 MUFON Symposium:_x000D_
https://mufonsymposium.com/jimmy/_x000D_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My Patriot Supply: Prepare with Jimmy!_x000D_
https://mypatriotsupply.com/pages/rs-repdig-fade-to-black-may-2020?rfsn=1750310.2a7b74&amp;subid=jimmy.church_x000D_
_x000D_
_x000D_
Tonight, Thursday on FADE to BLACK: It's another Fadernight with open-lines all night long!_x000D_
_x000D_
Your calls, your conversation: UFOs, Conspiracy, Lost History, Time Travel and the Paranormal and Supernatural... un-edited, un-screened, and un-censored!!!_x000D_
_x000D_
Fadernight is the greatest night of Talk Radio in all of the world._x000D_
_x000D_
The call-in number: 747-228-2051_x000D_
_x000D_
Website: www.jimmychurchradio.com_x000D_
_x000D_
_x000D_
Air date: June 9,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</si>
  <si>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8Gj8wG9EzvM</t>
  </si>
  <si>
    <t>2022 06 08</t>
  </si>
  <si>
    <t>https://youtu.be/4m2uFWWP7nY</t>
  </si>
  <si>
    <t>Ep. 1635 Freddy Silva Scotland's Hidden Sacred Past</t>
  </si>
  <si>
    <t>2022 MUFON Symposium:_x000D_
https://mufonsymposium.com/jimmy/_x000D_
_x000D_
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Disclosure Fest:_x000D_
https://disclosurefest.org/_x000D_
_x000D_
My Patriot Supply: Prepare with Jimmy!_x000D_
https://mypatriotsupply.com/pages/rs-repdig-fade-to-black-may-2020?rfsn=1750310.2a7b74&amp;subid=jimmy.church_x000D_
_x000D_
_x000D_
Tonight, Wednesday on FADE to BLACK: Freddy Silva joins us to discuss his new book: "Scotland's Hidden Sacred Past"._x000D_
_x000D_
Freddy is a best-selling author, and leading researcher of ancient civilizations, restricted history, sacred sites and their interaction with consciousness. He is also a leading expert on crop circles._x000D_
_x000D_
He has published seven books in six languages._x000D_
_x000D_
Described by one CEO as "perhaps the best metaphysical speaker in the world right now,” for two decades he has been an international keynote speaker, with notable appearances at the International Science and Consciousness Conference, the International Society For The Study Of Subtle Energies &amp; Energy Medicine, and the Association for Research and Enlightenment, in addition to appearances on Gaia TV, History Channel, BBC, and radio shows such as Coast To Coast and Fade to Black._x000D_
_x000D_
He is also a documentary filmmaker, art photographer, and leads private tours to sacred sites in England, France, Egypt, Portugal, Yucatan, Malta, Peru/Bolivia, and Scotland._x000D_
_x000D_
Website: https://www.invisibletemple.com/_x000D_
_x000D_
_x000D_
Air date: June 8,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</si>
  <si>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4m2uFWWP7nY</t>
  </si>
  <si>
    <t>2022 06 07</t>
  </si>
  <si>
    <t>https://youtu.be/0Z2B55xhJ5w</t>
  </si>
  <si>
    <t>Ep. 1634 Jason Quitt Quittspiracy</t>
  </si>
  <si>
    <t>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Disclosure Fest:_x000D_
https://disclosurefest.org/_x000D_
_x000D_
My Patriot Supply: Prepare with Jimmy!_x000D_
https://mypatriotsupply.com/pages/rs-repdig-fade-to-black-may-2020?rfsn=1750310.2a7b74&amp;subid=jimmy.church_x000D_
_x000D_
_x000D_
Tonight, Tuesday on FADE to BLACK: Jason Quitt is back for another Quittspiracy! We think this is #10... but... who's counting??? We'll break down another list of conspiracies... and rate them: One to Four Pipes!!!_x000D_
_x000D_
Jason is a graduate of the Institute of Energy Wellness, and a student of Algonquin Shamanism and has been training and working with many teachers, shamans, and traditional healers from around the world._x000D_
_x000D_
Mr. Quitt is also the author of “Forbidden Knowledge – Revelations of a multidimensional time traveler ” – “The Egyptian Postures of Power Ancient Qi Gong System” &amp; “The Yosef Codes – Sacred geometry Mandalas”._x000D_
_x000D_
Website: https://thecrystalsun.com/_x000D_
_x000D_
_x000D_
Air date: June 7,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</si>
  <si>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0Z2B55xhJ5w</t>
  </si>
  <si>
    <t>2022 06 06</t>
  </si>
  <si>
    <t>https://youtu.be/-Ao61kxyYJY</t>
  </si>
  <si>
    <t>Ep. 1633 Dave Beaty</t>
  </si>
  <si>
    <t>Watch The Black Knight Satellite:_x000D_
https://www.4biddenknowledge.tv/videos/the-black-knight-satellite-beyond-the-signal_x000D_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Disclosure Fest:_x000D_
https://disclosurefest.org/_x000D_
_x000D_
My Patriot Supply: Prepare with Jimmy!_x000D_
https://mypatriotsupply.com/pages/rs-repdig-fade-to-black-may-2020?rfsn=1750310.2a7b74&amp;subid=jimmy.church_x000D_
_x000D_
_x000D_
Tonight, Monday on FADE to BLACK: Dave Beaty is with us and we are going to cover recent UAP sigtings with the USS Kearsarge and USS Ronald Regan... and also discuss the "Apache" UAP video._x000D_
_x000D_
Emmy-Award winning television producer and cinematographer David C. Beaty is a former broadcast journalist, UAP researcher, and filmmaker. His career in non-fiction television and documentary spans 25+ years with production company Dreamtime Entertainment. Career highlights include national programs on Travel Channel, History Channel and PBS and, more recently the short UFO documentary film “The Nimitz Encounters” which has received over 5 million YouTube views since May 2019.  His research includes numerous interviews with navy vets and analysis using FOIA of more recent UAP incursions in military training areas. _x000D_
_x000D_
Websites:_x000D_
https://davebeaty.medium.com/the-2021-uss-kearsarge-sightings-fc83076822ef_x000D_
https://davebeaty.medium.com/the-uss-ronald-reagan-encounters-857de49d775_x000D_
_x000D_
_x000D_
Air date: June 6,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</si>
  <si>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-Ao61kxyYJY</t>
  </si>
  <si>
    <t>2022 06 02</t>
  </si>
  <si>
    <t>https://youtu.be/HlPVVxNPfbU</t>
  </si>
  <si>
    <t>Ep. 1632 FADERNIGHT Open-Lines</t>
  </si>
  <si>
    <t>"Black Knight" Premiere June 5th:_x000D_
https://www.eventbrite.com/e/black-knight-satellite-movie-premiere-tickets-296863034327_x000D_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Disclosure Fest:_x000D_
https://disclosurefest.org/_x000D_
_x000D_
My Patriot Supply: Prepare with Jimmy!_x000D_
https://mypatriotsupply.com/pages/rs-repdig-fade-to-black-may-2020?rfsn=1750310.2a7b74&amp;subid=jimmy.church_x000D_
_x000D_
_x000D_
Tonight, Thursday on FADE to BLACK: It's another Fadernight with open-lines all night long!_x000D_
_x000D_
Your calls, your conversation: UFOs, Conspiracy, Lost History, Time Travel and the Paranormal and Supernatural... un-edited, un-screened, and un-censored!!!_x000D_
_x000D_
Fadernight is the greatest night of Talk Radio in all of the world._x000D_
_x000D_
The call-in number: 747-228-2051_x000D_
_x000D_
Website: www.jimmychurchradio.com_x000D_
_x000D_
_x000D_
Air date: June 2,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</si>
  <si>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HlPVVxNPfbU</t>
  </si>
  <si>
    <t>2022 06 01</t>
  </si>
  <si>
    <t>https://youtu.be/u4x_wGcy38c</t>
  </si>
  <si>
    <t>Ep. 1631 John Burroughs</t>
  </si>
  <si>
    <t>"Black Knight" Premiere June 5th:_x000D_
https://www.eventbrite.com/e/black-knight-satellite-movie-premiere-tickets-296863034327_x000D_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Disclosure Fest:_x000D_
https://disclosurefest.org/_x000D_
_x000D_
My Patriot Supply: Prepare with Jimmy!_x000D_
https://mypatriotsupply.com/pages/rs-repdig-fade-to-black-may-2020?rfsn=1750310.2a7b74&amp;subid=jimmy.church_x000D_
_x000D_
_x000D_
Tonight, Wednesday on FADE to BLACK: John Burroughs joins us to give us his insight on the recent UFO Hearing and what may really be going on behind the scenes as our government appears to be moving one step closer to Disclosure._x000D_
_x000D_
John Burroughs entered the USAF in 1979 and served twenty-seven years both in active and reserve. He is currently USAFR (Retired from the Air Force Reserves)._x000D_
_x000D_
John had various assignments throughout his Air Force career. Some of these assignments were at Luke AFB, Osan AFB, Grissom AFB, Castle AFB, with Reserve assignments at Davis-Monthan AFB Prime Beef , Williams AFB, Reese AFB and Luke AFB as a IMA. He has been on many deployments from Italy to the Middle East._x000D_
_x000D_
The most notable assignment began in 1979; he was assigned as a Security Police Law Enforcement Patrolman, at RAF Bentwaters England. A twin base with RAF Woodbridge, together they amassed the Largest Tactical Fighter Wing in the USAF. In the early mourning hours of December 26th 1980, while working a Law Enforcement Patrol at RAF Woodbridge, he had a life changing event, where he conducted an investigation on a phenomenon, which has left the rest of the world in awe of the most documented and witnessed sighting by the United States military in known history._x000D_
_x000D_
Book: https://www.amazon.com/dp/B08QS68T2Y/ref=redir_mobile_desktop?_encoding=UTF8&amp;fbclid=IwAR2zcBV8b9lfM0A-EG-bKopRlejlkjcXVhwYjVfROjNQEfj7nPZUe9OUyto&amp;qid=&amp;ref_=tmm_pap_title_0&amp;sr=_x000D_
_x000D_
_x000D_
Air date: June 1,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</si>
  <si>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u4x_wGcy38c</t>
  </si>
  <si>
    <t>2022 05 31</t>
  </si>
  <si>
    <t>https://youtu.be/Soi1y9aQc1o</t>
  </si>
  <si>
    <t>Ep. 1630 Billy Carson Black Knight Satellite</t>
  </si>
  <si>
    <t>"Black Knight" Premiere June 5th:_x000D_
https://www.eventbrite.com/e/black-knight-satellite-movie-premiere-tickets-296863034327_x000D_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Disclosure Fest:_x000D_
https://disclosurefest.org/_x000D_
_x000D_
My Patriot Supply: Prepare with Jimmy!_x000D_
https://mypatriotsupply.com/pages/rs-repdig-fade-to-black-may-2020?rfsn=1750310.2a7b74&amp;subid=jimmy.church_x000D_
_x000D_
_x000D_
Tonight, Tuesday on FADE to BLACK: Billy Carson is back with us to talk about his new film "The Black Knight Satellite", it's world premiere this weekend and his thoughts on the recent UFO Hearing._x000D_
_x000D_
Billy Carson is the founder of 4biddenknowledge, the author of ‘The Compendium Of The Emerald Tablets’ and the expert host for Deep Space on Gaia._x000D_
_x000D_
Carson’s 4biddenknowledge has millions followers and subscribers throughout social media._x000D_
_x000D_
Billy is the founder of 4biddenknowledge Inc., and is the Best Selling Author of 'The Compendium Of The Emerald Tablets' and 'Woke Doesn't Mean Broke'._x000D_
_x000D_
Mr. Carson is the CEO of First Class Space Agency based in Fort Lauderdale, Florida. Carson’s space agency is involved in research and development of alternative propulsion systems and zero-point energy devices._x000D_
_x000D_
Billy is also the founder of Pantheon Elite Records, a contributor to Thrive Global and is a registered International Journalist._x000D_
_x000D_
Recently, Mr. Carson earned the Certificate of Science (with an emphasis on Neuroscience) at M.I.T._x000D_
_x000D_
Websites:_x000D_
https://www.4biddenknowledge.com/_x000D_
https://www.4biddenknowledge.tv/_x000D_
_x000D_
Air date: May 31,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</si>
  <si>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Soi1y9aQc1o</t>
  </si>
  <si>
    <t>2022 05 30</t>
  </si>
  <si>
    <t>https://youtu.be/3V-Pl_wNiW8</t>
  </si>
  <si>
    <t>Ep. 1629 Ross Coulthart</t>
  </si>
  <si>
    <t>Tonight, Monday on FADE to BLACK: Ross Coulthart joins us live from Australia to discuss the UFO Hearing held on May 17th, it's aftermath and what may be in store with future hearings._x000D_
_x000D_
Ross is an investigative journalist, most recently for Australian news and current affairs program 60 Minutes on Channel Nine. _x000D_
_x000D_
He has won five prestigious Walkley journalism awards, including the most coveted top award for Australian journalism, the Gold Walkley. His broadcast television investigative journalism has also won the top broadcast award, a Logie. _x000D_
_x000D_
In 2002, Ross won the Gold Medal at the New York Film Festival for Best International Report – with renowned film-maker Max Stahl_x000D_
_x000D_
Ross is also the co-author of two best-seller books "Dead Man Running" and "Above The Law" – both exposes of organized crime in Australian and international outlaw motorcycle gangs._x000D_
_x000D_
His latest book is: "In Plain Sight: An Investigation into UFOs and Impossible Science" where he reveals a story largely ignored by mainstream media but right there, in front of our eyes._x000D_
_x000D_
Book: https://www.amazon.com/Plain-Sight-investigation-impossible-science-ebook/dp/B08VYR4DZ6_x000D_
_x000D_
Air date: May 30,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</si>
  <si>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3V-Pl_wNiW8</t>
  </si>
  <si>
    <t>2022 05 26</t>
  </si>
  <si>
    <t>https://youtu.be/0gleezYyqj8</t>
  </si>
  <si>
    <t>Ep. 1628 FADERNIGHT Open-Lines</t>
  </si>
  <si>
    <t>"Black Knight" Premiere June 5th:_x000D_
https://www.eventbrite.com/e/black-knight-satellite-movie-premiere-tickets-296863034327_x000D_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Disclosure Fest:_x000D_
https://disclosurefest.org/_x000D_
_x000D_
My Patriot Supply: Prepare with Jimmy!_x000D_
https://mypatriotsupply.com/pages/rs-repdig-fade-to-black-may-2020?rfsn=1750310.2a7b74&amp;subid=jimmy.church_x000D_
_x000D_
_x000D_
Tonight, Thursday on FADE to BLACK: It's another Fadernight with open-lines all night long!_x000D_
_x000D_
Your calls, your conversation: UFOs, Conspiracy, Lost History, Time Travel and the Paranormal and Supernatural... un-edited, un-screened, and un-censored!!!_x000D_
_x000D_
Fadernight is the greatest night of Talk Radio in all of the world._x000D_
_x000D_
The call-in number: 747-228-2051_x000D_
_x000D_
Website: www.jimmychurchradio.com_x000D_
_x000D_
Air date: May 26,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</si>
  <si>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0gleezYyqj8</t>
  </si>
  <si>
    <t>2022 05 25</t>
  </si>
  <si>
    <t>https://youtu.be/ectBKS0445E</t>
  </si>
  <si>
    <t>Ep. 1627 Ron James UFO Hearing N3</t>
  </si>
  <si>
    <t>"Black Knight" Premiere June 5th:_x000D_
https://www.eventbrite.com/e/black-knight-satellite-movie-premiere-tickets-296863034327_x000D_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Disclosure Fest:_x000D_
https://disclosurefest.org/_x000D_
_x000D_
My Patriot Supply: Prepare with Jimmy!_x000D_
https://mypatriotsupply.com/pages/rs-repdig-fade-to-black-may-2020?rfsn=1750310.2a7b74&amp;subid=jimmy.church_x000D_
_x000D_
_x000D_
Tonight, Wednesday on FADE to BLACK: Ron James, the Media Director for MUFON is here for Night Three of our UFO Hearing Week on F2B!_x000D_
_x000D_
Ron James is a filmmaker, on-camera personality, writer, editor, researcher, content creator, and the co-founder of MUFON Television, an online TV channel boasting the world’s largest collection of commercial-free UAP related material._x000D_
_x000D_
Ron has created 7 feature length documentaries and dozens of original independent series episodes- along with winning 19 national awards, including 4 EBE awards, The Telly Award and the Aegis Award for Excellence in Broadcasting._x000D_
_x000D_
He currently produces his own shows, including: “Bigger Questions”, “Spacetime”, and “MUFON Presents”. He maintains his own independent production studio in Los Angeles._x000D_
_x000D_
Website: https://mufon.com/_x000D_
_x000D_
Air date: May 25,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</si>
  <si>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ectBKS0445E</t>
  </si>
  <si>
    <t>2022 05 24</t>
  </si>
  <si>
    <t>https://youtu.be/asoXpiwuULo</t>
  </si>
  <si>
    <t>Ep. 1626 Sean Cahill UFO Hearing N2</t>
  </si>
  <si>
    <t>Tonight, Tuesday on FADE to BLACK: Sean Cahill and XXXXX are here for Night Two of our UFO Hearing Week... what do they think? What is the future?_x000D_
_x000D_
Chief Cahill served in the United States Navy from 1995-2015. He was entrusted with critical missions spanning anti-terrorism, anti-piracy, interrogation, and investigations. Chief Cahill retired from the US Navy in 2015. He is a co-founder and strategic advisor for Skyfort.org, a think tank and tech incubator working on UAP studies and awareness._x000D_
_x000D_
Websites:_x000D_
http://www.mintyhyperspace.com_x000D_
_x000D_
Air date: May 24, 2022</t>
  </si>
  <si>
    <t>asoXpiwuULo</t>
  </si>
  <si>
    <t>2022 05 23</t>
  </si>
  <si>
    <t>https://youtu.be/Yva7mnk51XE</t>
  </si>
  <si>
    <t>Ep. 1625 Stephen Bassett UFO Hearing N1</t>
  </si>
  <si>
    <t>"Black Knight" Premiere June 5th:_x000D_
https://www.eventbrite.com/e/black-knight-satellite-movie-premiere-tickets-296863034327_x000D_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Disclosure Fest:_x000D_
https://disclosurefest.org/_x000D_
_x000D_
My Patriot Supply: Prepare with Jimmy!_x000D_
https://mypatriotsupply.com/pages/rs-repdig-fade-to-black-may-2020?rfsn=1750310.2a7b74&amp;subid=jimmy.church_x000D_
_x000D_
_x000D_
Tonight, Monday on FADE to BLACK: Stephen Bassett of The Paradigm Research Group joins us for Night One of our UFO Hearing Week!_x000D_
_x000D_
Stephen is the executive director of Paradigm Research Group founded in 1996 to end a government imposed embargo on the truth behind the so called "UFO" phenomenon. Stephen has spoken to audiences around the world about the implications of formal "Disclosure" by world governments of an extraterrestrial presence engaging the human race. He has given over 1000 radio and television interviews, and PRG's advocacy work has been extensively covered by national and international media. _x000D_
_x000D_
In 2013 PRG produced a "Citizen Hearing on Disclosure" at the National Press Club in Washington, DC. On November 5, 2014 PRG launched a Congressional Hearing/Political Initiative seeking the first hearings on Capitol Hill since 1968 regarding the extraterrestrial presence issue and working to see that issue included in the ongoing presidential campaign._x000D_
_x000D_
Website: http://www.paradigmresearchgroup.org_x000D_
_x000D_
Air date: May 23,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</si>
  <si>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Yva7mnk51XE</t>
  </si>
  <si>
    <t>2022 05 18</t>
  </si>
  <si>
    <t>https://youtu.be/F3ixYAd3GpA</t>
  </si>
  <si>
    <t>Ep. 1623 Randall Nickerson Ariel Phenomenon</t>
  </si>
  <si>
    <t>"Black Knight" Premiere June 5th:_x000D_
https://www.eventbrite.com/e/black-knight-satellite-movie-premiere-tickets-296863034327_x000D_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Disclosure Fest:_x000D_
https://disclosurefest.org/_x000D_
_x000D_
My Patriot Supply: Prepare with Jimmy!_x000D_
https://mypatriotsupply.com/pages/rs-repdig-fade-to-black-may-2020?rfsn=1750310.2a7b74&amp;subid=jimmy.church_x000D_
_x000D_
_x000D_
Tonight, Wednesday on FADE to BLACK: Randall Nickerson joins us to discuss his new film: "Ariel Phenomenon" which will premiere this week on May 20th!_x000D_
_x000D_
Randall Nickerson has been working in the film industry since 1987, first as a stage and film actor, before transitioning into cinematography, and ultimately into directing in 2001. After several short documentaries, Nickerson made the leap to his first feature-length film, Ariel Phenomenon. He is also an accomplished photographer. _x000D_
_x000D_
Websites:_x000D_
https://arielphenomenon.com/_x000D_
http://www.randallnickersonphotography.com/_x000D_
https://twitter.com/ArielPhenomenon?ref_src=twsrc%5Egoogle%7Ctwcamp%5Eserp%7Ctwgr%5Eauthor_x000D_
https://www.instagram.com/arielphenomenon/_x000D_
_x000D_
Air date: May 18,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</si>
  <si>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F3ixYAd3GpA</t>
  </si>
  <si>
    <t>2022 05 17</t>
  </si>
  <si>
    <t>https://youtu.be/LfRbB46STBc</t>
  </si>
  <si>
    <t>Ep. 1622 Jay Weidner An Esoteric Evening</t>
  </si>
  <si>
    <t>"Black Knight" Premiere June 5th:_x000D_
https://www.eventbrite.com/e/black-knight-satellite-movie-premiere-tickets-296863034327_x000D_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Disclosure Fest:_x000D_
https://disclosurefest.org/_x000D_
_x000D_
My Patriot Supply: Prepare with Jimmy!_x000D_
https://mypatriotsupply.com/pages/rs-repdig-fade-to-black-may-2020?rfsn=1750310.2a7b74&amp;subid=jimmy.church_x000D_
_x000D_
_x000D_
Tonight, Tuesday on FADE to BLACK: Jay Weidner is back to take us on a visit inside the Esoteric... what goes on with the very few who keep the secrets?_x000D_
_x000D_
Called by Wired Magazine an “authority on the hermetic and alchemical traditions,” Jay Weidner is a renowned filmmaker, author and scholar. Considered to be a ‘modern-day Indiana Jones’ for his ongoing worldwide quests to find clues to mankind’s spiritual destiny via ancient societies and artifacts, his body of work offers great insight into the circumstances that have led to the current global crisis. He is writer/director of the feature film, The Last Avatar, director of the critically acclaimed documentary, Infinity: The Ultimate Trip, Journey Beyond Death and writer/director of the documentary series on the work of Stanley Kubrick, Kubrick’s Odyssey and Beyond the Infinite._x000D_
_x000D_
Websites:_x000D_
https://www.facebook.com/jay.weidner.94_x000D_
www.jayweidner.com_x000D_
www.sacredmysteries.com_x000D_
https://www.youtube.com/channel/UCN7Hdc3Rb3YBMHwd_qi-DpQ_x000D_
_x000D_
Air date: May 17,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</si>
  <si>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LfRbB46STBc</t>
  </si>
  <si>
    <t>2022 05 16</t>
  </si>
  <si>
    <t>https://youtu.be/45F2aqWnHcM</t>
  </si>
  <si>
    <t>Ep. 1621 John Michael Godier The Event Horizon</t>
  </si>
  <si>
    <t>"Black Knight" Premiere June 5th:_x000D_
https://www.eventbrite.com/e/black-knight-satellite-movie-premiere-tickets-296863034327_x000D_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Disclosure Fest:_x000D_
https://disclosurefest.org/_x000D_
_x000D_
My Patriot Supply: Prepare with Jimmy!_x000D_
https://mypatriotsupply.com/pages/rs-repdig-fade-to-black-may-2020?rfsn=1750310.2a7b74&amp;subid=jimmy.church_x000D_
_x000D_
_x000D_
Tonight, Monday on FADE to BLACK: John Michael Godier, author and host of 'The Event Horizon' joins us for a full night of our Universe, Alien Life, and what may be visiting our beautiful blue planet!_x000D_
_x000D_
John Michael Godier is a science fiction author and futurist with two novels out out, The Salvagers and Supermind, and is the host of two youtube channels, his personal one under his own name and a science based talk show, The Event Horizon, where he interviews guests on subjects ranging from astrophysics, exoplanets,_x000D_
alien life, and the Fermi Paradox. His content is also available as a podcast on Spotify and Apple. _x000D_
_x000D_
Websites:_x000D_
http://www.johnmichaelgodier.com_x000D_
http://www.youtube.com/johnmichaelgodier_x000D_
http://www.youtube.com/eventhorizonshow_x000D_
_x000D_
Air date: May 16,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</si>
  <si>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45F2aqWnHcM</t>
  </si>
  <si>
    <t>2022 05 12</t>
  </si>
  <si>
    <t>https://youtu.be/qT1CTw_0mKo</t>
  </si>
  <si>
    <t>Ep. 1620 Fadernight Open-Lines</t>
  </si>
  <si>
    <t>4Bidden Tour of Egypt:_x000D_
https://www.4biddenknowledge.com/4bidden-tour_x000D_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Disclosure Fest:_x000D_
https://disclosurefest.org/_x000D_
_x000D_
X-Conference:_x000D_
https://www.unxnetwork.com/events_x000D_
_x000D_
My Patriot Supply: Prepare with Jimmy!_x000D_
https://mypatriotsupply.com/pages/rs-repdig-fade-to-black-may-2020?rfsn=1750310.2a7b74&amp;subid=jimmy.church_x000D_
_x000D_
_x000D_
Tonight, Thursday on FADE to BLACK: It's another Fadernight with open-lines all night long!_x000D_
_x000D_
Your calls, your conversation: UFOs, Conspiracy, Lost History, Time Travel and the Paranormal and Supernatural... un-edited, un-screened, and un-censored!!!_x000D_
_x000D_
Fadernight is the greatest night of Talk Radio in all of the world._x000D_
_x000D_
The call-in number: 747-228-2051_x000D_
_x000D_
Website: www.jimmychurchradio.com_x000D_
_x000D_
Air date: May 12, 2022</t>
  </si>
  <si>
    <t>qT1CTw_0mKo</t>
  </si>
  <si>
    <t>2022 05 11</t>
  </si>
  <si>
    <t>https://youtu.be/zaODVmLVz6c</t>
  </si>
  <si>
    <t>Ep. 1619 Duke Sullivan World Bigfoot Radio</t>
  </si>
  <si>
    <t>4Bidden Tour of Egypt:_x000D_
https://www.4biddenknowledge.com/4bidden-tour_x000D_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Disclosure Fest:_x000D_
https://disclosurefest.org/_x000D_
_x000D_
X-Conference:_x000D_
https://www.unxnetwork.com/events_x000D_
_x000D_
My Patriot Supply: Prepare with Jimmy!_x000D_
https://mypatriotsupply.com/pages/rs-repdig-fade-to-black-may-2020?rfsn=1750310.2a7b74&amp;subid=jimmy.church_x000D_
_x000D_
_x000D_
Tonight, Wednesday on FADE to BLACK: Duke Sullivan of World Bigfoot Radio is back with us to take a deep dive into Bigfoot research and all of the latest news!_x000D_
_x000D_
Brian “Duke” Sullivan is a Bigfoot Researcher from Montana, USA. He saw his first Bigfoot in 1972 when he was just ten years old. Duke has been researching Bigfoot for well over 40 years and has multiple sightings. His intense interest in Bigfoot revolves around the behavioral attributes of these creatures vs. proving their existence._x000D_
_x000D_
Duke is also an extremely well versed and self described conspiracy theorist and has collaborated with Wes Germer from Sasquatch Chronicles on programs such as “Duke’s Conspiracy Corner” and “The Renegade” podcast as well as being a frequent guest on Sasquatch Chronicles, in addition to being a guest on Strange Familiars and The Bigfoot Outlaws._x000D_
_x000D_
Website: https://www.youtube.com/channel/UCcMSv6qqwM87zEKsg_ywjOw_x000D_
_x000D_
Air date: May 11,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</si>
  <si>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zaODVmLVz6c</t>
  </si>
  <si>
    <t>2022 05 10</t>
  </si>
  <si>
    <t>https://youtu.be/ImQ2pnEyvt4</t>
  </si>
  <si>
    <t>Ep. 1618 Tyler Glockner Secureteam10</t>
  </si>
  <si>
    <t>4Bidden Tour of Egypt:_x000D_
https://www.4biddenknowledge.com/4bidden-tour_x000D_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Disclosure Fest:_x000D_
https://disclosurefest.org/_x000D_
_x000D_
X-Conference:_x000D_
https://www.unxnetwork.com/events_x000D_
_x000D_
My Patriot Supply: Prepare with Jimmy!_x000D_
https://mypatriotsupply.com/pages/rs-repdig-fade-to-black-may-2020?rfsn=1750310.2a7b74&amp;subid=jimmy.church_x000D_
_x000D_
_x000D_
Tonight, Tuesday on FADE to BLACK: Tyler Glockner of Secure Team is back to talk about what happens in the world of the biggest UFO channel on YouTube!_x000D_
_x000D_
Tyler, in just 10 years, has built Secureteam into one of the most popular YouTube channels with over 2 million subscribers. His channel was built for those who seek the latest alien and UFO related videos, leaks and information._x000D_
_x000D_
From it's humble beginnings as a mere idea in 2011, to the establishment of the channel you see today - Secure Team has become the information source to which millions of answer-seeking individuals have come. Through thousands of videos posted, over 2 million subscribers and over a billion total video views, his YouTube channel has broken the boundaries of traditional reporting and taken UFO research into the internet age._x000D_
_x000D_
Website: https://www.youtube.com/user/secureteam10_x000D_
_x000D_
Air date: May 10,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</si>
  <si>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ImQ2pnEyvt4</t>
  </si>
  <si>
    <t>2022 05 09</t>
  </si>
  <si>
    <t>https://youtu.be/D00RZ0wPx40</t>
  </si>
  <si>
    <t>Ep. 1617 Race Hobbs w  Micah Hanks</t>
  </si>
  <si>
    <t>4Bidden Tour of Egypt:_x000D_
https://www.4biddenknowledge.com/4bidden-tour_x000D_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Disclosure Fest:_x000D_
https://disclosurefest.org/_x000D_
_x000D_
X-Conference:_x000D_
https://www.unxnetwork.com/events_x000D_
_x000D_
My Patriot Supply: Prepare with Jimmy!_x000D_
https://mypatriotsupply.com/pages/rs-repdig-fade-to-black-may-2020?rfsn=1750310.2a7b74&amp;subid=jimmy.church_x000D_
_x000D_
_x000D_
Tonight, Monday on FADE to BLACK: Race Hobbs joins us for a full night of UFO/UAP conversation and a preview for the X-Conference that is happening this weekend!_x000D_
_x000D_
Race has researched and investigated the UFO phenomenon for over thirty years. In 1990, he was a witness to something very unusual over south Fort Smith. He wasn't sure what it was, but it was something that he had never seen before and spawned his curiosity into the UFO subject. He started The Fort Smith Arial Phenomenon Research Group in 1992, and began officially investigating sightings in the River Valley area. Race is one of thousands, perhaps millions, of people that have a true interest in the search for the truth regarding the UFO phenomenon and things unexplained. “I continue to look forward to the day we all know the truth about what has clearly been invading the air space, over our cities and towns, our military installations, and country sides with absolute impunity. One thing is for certain, UFOs have been here, UFOs are here, and everyday citizens from every walk of life are seeing them.”_x000D_
_x000D_
Race's passions include family, researching the UFO phenomenon, being in nature, and sky watching. He resides in the beautiful Fort Smith River Valley, Arkansas, with his wife Robin "Bird", three children and six grandchildren!_x000D_
_x000D_
Website: https://www.unxnetwork.com/_x000D_
_x000D_
Air date: May 9,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</si>
  <si>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D00RZ0wPx40</t>
  </si>
  <si>
    <t>2022 05 05</t>
  </si>
  <si>
    <t>https://youtu.be/DlbQ9wV7R3U</t>
  </si>
  <si>
    <t>Ep. 1616 FADERNIGHT   Open-Lines!</t>
  </si>
  <si>
    <t>4Bidden Tour of Egypt:_x000D_
https://www.4biddenknowledge.com/4bidden-tour_x000D_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Disclosure Fest:_x000D_
https://disclosurefest.org/_x000D_
_x000D_
X-Conference:_x000D_
https://www.unxnetwork.com/events_x000D_
_x000D_
My Patriot Supply: Prepare with Jimmy!_x000D_
https://mypatriotsupply.com/pages/rs-repdig-fade-to-black-may-2020?rfsn=1750310.2a7b74&amp;subid=jimmy.church_x000D_
_x000D_
_x000D_
Tonight, Thursday on FADE to BLACK: It's another Fadernight with open-lines all night long!_x000D_
_x000D_
Your calls, your conversation: UFOs, Conspiracy, Lost History, Time Travel and the Paranormal and Supernatural... un-edited, un-screened, and un-censored!!!_x000D_
_x000D_
Fadernight is the greatest night of Talk Radio in all of the world._x000D_
_x000D_
The call-in number: 747-228-2051_x000D_
_x000D_
Website: www.jimmychurchradio.com_x000D_
_x000D_
Air date: May 5,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</si>
  <si>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DlbQ9wV7R3U</t>
  </si>
  <si>
    <t>2022 05 04</t>
  </si>
  <si>
    <t>https://youtu.be/0bkPY8xYNsg</t>
  </si>
  <si>
    <t>Ep. 1615 Richard Dolan  The Interview</t>
  </si>
  <si>
    <t>4Bidden Tour of Egypt:_x000D_
https://www.4biddenknowledge.com/4bidden-tour_x000D_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Disclosure Fest:_x000D_
https://disclosurefest.org/_x000D_
_x000D_
X-Conference:_x000D_
https://www.unxnetwork.com/events_x000D_
_x000D_
My Patriot Supply: Prepare with Jimmy!_x000D_
https://mypatriotsupply.com/pages/rs-repdig-fade-to-black-may-2020?rfsn=1750310.2a7b74&amp;subid=jimmy.church_x000D_
_x000D_
_x000D_
Tonight, Wednesday on FADE to BLACK: Richard Dolan is with us for The Interview._x000D_
_x000D_
Richard is one of the world’s leading researchers and writers on the subject of UFOs, and believes that they constitute the greatest mystery of our time._x000D_
_x000D_
Dolan completed his graduate work at the University of Rochester, where he studied U.S. Cold War strategy, European history, and international diplomacy. Richard also studied at Alfred University and Oxford University._x000D_
_x000D_
He is the author of UFOs and the National Security State, A.D. After Disclosure, UFOs and the 21st Century Mind, and his latest: The Alien Agendas: A Speculative Analysis of Those Visiting Earth._x000D_
_x000D_
Richard’s weekly “Fireside Chat” video podcast with his latest thoughts is over at Richard Dolan Members... He is currently featured on several television series and documentaries, including Ancient Aliens, Hangar One: The UFO Files and the new feature film: The Observers._x000D_
_x000D_
Website:_x000D_
https://richarddolanmembers.com/_x000D_
_x000D_
Air date: May 4,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</si>
  <si>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0bkPY8xYNsg</t>
  </si>
  <si>
    <t>2022 05 03</t>
  </si>
  <si>
    <t>https://youtu.be/C797vgCvx9c</t>
  </si>
  <si>
    <t>Ep. 1614 Jason Quitt Astral Lucid Dreaming</t>
  </si>
  <si>
    <t>4Bidden Tour of Egypt:_x000D_
https://www.4biddenknowledge.com/4bidden-tour_x000D_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Disclosure Fest:_x000D_
https://disclosurefest.org/_x000D_
_x000D_
X-Conference:_x000D_
https://www.unxnetwork.com/events_x000D_
_x000D_
My Patriot Supply: Prepare with Jimmy!_x000D_
https://mypatriotsupply.com/pages/rs-repdig-fade-to-black-may-2020?rfsn=1750310.2a7b74&amp;subid=jimmy.church_x000D_
_x000D_
_x000D_
Tonight, Tuesday on FADE to BLACK: Jason Quitt is here to talk about Astral and Lucid dreaming... the technics, practices, who or what you may see once you have learned how to close your eyes._x000D_
_x000D_
Jason is a graduate of the Institute of Energy Wellness, and a student of Algonquin Shamanism and has been training and working with many teachers, shamans, and traditional healers from around the world._x000D_
_x000D_
Mr. Quitt is also the author of many books, including “The Egyptian Postures of Power" that has just been updated and re-released and available on his website or over at Amazon._x000D_
_x000D_
Website: https://thecrystalsun.com/_x000D_
_x000D_
Air date: May 3,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</si>
  <si>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C797vgCvx9c</t>
  </si>
  <si>
    <t>2022 05 02</t>
  </si>
  <si>
    <t>https://youtu.be/DCZ5yZ49fBA</t>
  </si>
  <si>
    <t>Ep. 1613 John Greenewald TTSA DOD</t>
  </si>
  <si>
    <t>4Bidden Tour of Egypt:_x000D_
https://www.4biddenknowledge.com/4bidden-tour_x000D_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Disclosure Fest:_x000D_
https://disclosurefest.org/_x000D_
_x000D_
X-Conference:_x000D_
https://www.unxnetwork.com/events_x000D_
_x000D_
My Patriot Supply: Prepare with Jimmy!_x000D_
https://mypatriotsupply.com/pages/rs-repdig-fade-to-black-may-2020?rfsn=1750310.2a7b74&amp;subid=jimmy.church_x000D_
_x000D_
_x000D_
Tonight, Monday on FADE to BLACK: John Greenewald of The Black Vault joins us to discuss the breaking news behind the new TTSA SEC financials and some personel changes over at the DOD... plus all of the latest UFO/UAP headlines from around the world!_x000D_
_x000D_
John began researching the U.S. Government in 1996 at the age of fifteen. Targeting the CIA, FBI, Pentagon, Air Force, Army, Navy, NSA, and the DIA by utilizing the Freedom of Information Act. He accumulated an astonishing number of documents on topics related to UFOs, the JFK Assassination, chemical, biological, and nuclear weapons, and top secret aircraft._x000D_
_x000D_
John named his online archive “The Black Vault” ... the largest private online collection anywhere in the world, with million of pages of material. _x000D_
_x000D_
His books include: Beyond UFO Secrecy, Inside the Black Vault, and Secrets of the Black Vault._x000D_
_x000D_
Website: http://www.theblackvault.com/_x000D_
_x000D_
Air date: May 2,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</si>
  <si>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DCZ5yZ49fBA</t>
  </si>
  <si>
    <t>2022 04 28</t>
  </si>
  <si>
    <t>https://youtu.be/S7gWHJcTtR4</t>
  </si>
  <si>
    <t>Ep. 1612 FADERNIGHT Open-Lines!</t>
  </si>
  <si>
    <t>4Bidden Tour of Egypt:_x000D_
https://www.4biddenknowledge.com/4bidden-tour_x000D_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Disclosure Fest:_x000D_
https://disclosurefest.org/_x000D_
_x000D_
X-Conference:_x000D_
https://www.unxnetwork.com/events_x000D_
_x000D_
My Patriot Supply: Prepare with Jimmy!_x000D_
https://mypatriotsupply.com/pages/rs-repdig-fade-to-black-may-2020?rfsn=1750310.2a7b74&amp;subid=jimmy.church_x000D_
_x000D_
_x000D_
Tonight, Thursday on FADE to BLACK: It's another Fadernight with open-lines all night long!_x000D_
_x000D_
Your calls, your conversation: UFOs, Conspiracy, Lost History, Time Travel and the Paranormal and Supernatural... un-edited, un-screened, and un-censored!!!_x000D_
_x000D_
Fadernight is the greatest night of Talk Radio in all of the world._x000D_
_x000D_
The call-in number: 747-228-2051_x000D_
_x000D_
Website: www.jimmychurchradio.com_x000D_
_x000D_
Air date: April 28,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</si>
  <si>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S7gWHJcTtR4</t>
  </si>
  <si>
    <t>2022 04 27</t>
  </si>
  <si>
    <t>https://youtu.be/lLnXY6wlccg</t>
  </si>
  <si>
    <t>Ep. 1611 Dave Schrader The Rise of the Gods</t>
  </si>
  <si>
    <t>4Bidden Tour of Egypt:_x000D_
https://www.4biddenknowledge.com/4bidden-tour_x000D_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Disclosure Fest:_x000D_
https://disclosurefest.org/_x000D_
_x000D_
X-Conference:_x000D_
https://www.unxnetwork.com/events_x000D_
_x000D_
My Patriot Supply: Prepare with Jimmy!_x000D_
https://mypatriotsupply.com/pages/rs-repdig-fade-to-black-may-2020?rfsn=1750310.2a7b74&amp;subid=jimmy.church_x000D_
_x000D_
_x000D_
Tonight, Wednesday on FADE to BLACK: Dave Schrader is back and tonight we are going to talk about the Marvel Universe... and how they are covering the Gods... _x000D_
Moon Knight: Egyptian, Shang-Chi: Japanese, Thor: Norse, and the Eternals: Roman. Dave and I are appearing together for the first time!_x000D_
_x000D_
Dave Schrader is the former host of the long running paranormal talk radio show, Darkness Radio and lead investigator on the paranormal themed Travel Channel series, The Holzer Files._x000D_
_x000D_
Feb 1, 2022 he launched The Paranormal 60 with Dave Schrader. A different look and feel to the genre that he had been a part of for so long. Shorter interviews cutting to the heart of the story, insights from experts and experiencers, new entertaining._x000D_
_x000D_
Since an early age Dave has been surrounded by the strange and anomalous, from haunted homes, to creature sightings, UFO encounters and more. Dave continues to bring you along on his journey and thanks you for taking him along on yours. Never a casual observer, Dave pushes claims of the paranormal to the limits by investigating them himself and visiting some of the most active and haunted locations in the world._x000D_
_x000D_
Dave does not HUNT the paranormal, it hunts him. _x000D_
_x000D_
Website: https://www.darknessradio.com/_x000D_
_x000D_
Air date: April 27, 2022</t>
  </si>
  <si>
    <t>lLnXY6wlccg</t>
  </si>
  <si>
    <t>2022 04 26</t>
  </si>
  <si>
    <t>https://youtu.be/CIE5ShpnkDI</t>
  </si>
  <si>
    <t>Ep. 1610 Scott Wolter Templars and UFOs</t>
  </si>
  <si>
    <t>4Bidden Tour of Egypt:_x000D_
https://www.4biddenknowledge.com/4bidden-tour_x000D_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Disclosure Fest:_x000D_
https://disclosurefest.org/_x000D_
_x000D_
X-Conference:_x000D_
https://www.unxnetwork.com/events_x000D_
_x000D_
My Patriot Supply: Prepare with Jimmy!_x000D_
https://mypatriotsupply.com/pages/rs-repdig-fade-to-black-may-2020?rfsn=1750310.2a7b74&amp;subid=jimmy.church_x000D_
_x000D_
_x000D_
Tonight, Tuesday on FADE to BLACK: Scott Wolter is with us to discuss the Templars and UFOs... the first time we have been together on video for the Fadernauts!_x000D_
_x000D_
Scott is an author and host of America Unearthed and has been the President of American Petrographic Services since 1990._x000D_
_x000D_
Scott is responsible for the independent petrographic analysis testing laboratory where the Kensington Rune stone was brought for investigation in 2000. He’s been the principal petrographer in more than 5,000 investigations throughout the U.S., Canada and Puerto Rico, including the evaluation of fire damaged concrete at the Pentagon following the attacks of September 11, 2001._x000D_
_x000D_
http://www.hookedx.com_x000D_
http://scottwolteranswers.blogspot.com/_x000D_
_x000D_
Air date: April 26,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</si>
  <si>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CIE5ShpnkDI</t>
  </si>
  <si>
    <t>2022 04 25</t>
  </si>
  <si>
    <t>https://youtu.be/QJlg4RIdJM0</t>
  </si>
  <si>
    <t>Ep. 1609 Whitley Strieber The Interview</t>
  </si>
  <si>
    <t>4Bidden Tour of Egypt:_x000D_
https://www.4biddenknowledge.com/4bidden-tour_x000D_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Disclosure Fest:_x000D_
https://disclosurefest.org/_x000D_
_x000D_
X-Conference:_x000D_
https://www.unxnetwork.com/events_x000D_
_x000D_
My Patriot Supply: Prepare with Jimmy!_x000D_
https://mypatriotsupply.com/pages/rs-repdig-fade-to-black-may-2020?rfsn=1750310.2a7b74&amp;subid=jimmy.church_x000D_
_x000D_
_x000D_
Tonight, Monday on FADE to BLACK: Whitley Strieber joins us for The Interview... the first time we are both on screen at the same time..._x000D_
_x000D_
As someone who has changed our worldview, Mr. Strieber is one of the iconic cultural figures of our time._x000D_
_x000D_
Whitley is the author of the Communion series of books and many novels ranging from the Wolfen and the Hunger to the Grays and the Alien Hunter series. Communion, the Wolfen, the Hunger and Superstorm have all been made into movies, Superstorm as the Day After Tomorrow._x000D_
_x000D_
Websites:_x000D_
https://www.unknowncountry.com_x000D_
http://www.strieber.com_x000D_
_x000D_
Air date: April 25,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</si>
  <si>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QJlg4RIdJM0</t>
  </si>
  <si>
    <t>2022 04 23</t>
  </si>
  <si>
    <t>https://youtu.be/Z9VOSKlUbzg</t>
  </si>
  <si>
    <t>4Bidden Tour of Egypt 2022</t>
  </si>
  <si>
    <t>Jimmy Church and Billy Carson are hosting the 4Bidden Tour of Egypt this October 5-12th, 2022!_x000D_
This will be the journey of a lifetime... and memories that we will all share, forever!_x000D_
_x000D_
Please visit https://www.4biddenknowledge.com/4bidden-tour for complete details, schedule and other important information._x000D_
_x000D_
DAY 1: Arrival Oct 5th_x000D_
DAY 2: Giza_x000D_
DAY 3: Cairo/Aswan_x000D_
DAY 4: Edfu &amp; Kom Ombo_x000D_
DAY 5: Luxor_x000D_
DAY 6: Luxor Oct 10th (Jimmy's Birthday Party)_x000D_
Day 7: Cairo</t>
  </si>
  <si>
    <t>Z9VOSKlUbzg</t>
  </si>
  <si>
    <t>2022 04 21</t>
  </si>
  <si>
    <t>https://youtu.be/cz2kI7U14TI</t>
  </si>
  <si>
    <t>Ep. 1608 FADERNIGHT Open-Lines</t>
  </si>
  <si>
    <t>4Bidden Tour of Egypt:_x000D_
https://www.4biddenknowledge.com/4bidden-tour_x000D_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Disclosure Fest:_x000D_
https://disclosurefest.org/_x000D_
_x000D_
X-Conference:_x000D_
https://www.unxnetwork.com/events_x000D_
_x000D_
My Patriot Supply: Prepare with Jimmy!_x000D_
https://mypatriotsupply.com/pages/rs-repdig-fade-to-black-may-2020?rfsn=1750310.2a7b74&amp;subid=jimmy.church_x000D_
_x000D_
_x000D_
Tonight, Thursday on FADE to BLACK: It's another Fadernight with open-lines all night long!_x000D_
_x000D_
Your calls, your conversation: UFOs, Conspiracy, Lost History, Time Travel and the Paranormal and Supernatural... un-edited, un-screened, and un-censored!!!_x000D_
_x000D_
Fadernight is the greatest night of Talk Radio in all of the world._x000D_
_x000D_
The call-in number: 747-228-2051_x000D_
_x000D_
Website: www.jimmychurchradio.com_x000D_
_x000D_
Air date: April 21,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</si>
  <si>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cz2kI7U14TI</t>
  </si>
  <si>
    <t>2022 04 20</t>
  </si>
  <si>
    <t>https://youtu.be/CncEEost3_4</t>
  </si>
  <si>
    <t>Ep. 1607 Caroline Cory</t>
  </si>
  <si>
    <t>Pre-order "A Tear in the Sky"
https://www.atearinthesky.com/
4Bidden Tour of Egypt:_x000D_
https://www.4biddenknowledge.com/4bidden-tour_x000D_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Disclosure Fest:_x000D_
https://disclosurefest.org/_x000D_
_x000D_
X-Conference:_x000D_
https://www.unxnetwork.com/events_x000D_
_x000D_
My Patriot Supply: Prepare with Jimmy!_x000D_
https://mypatriotsupply.com/pages/rs-repdig-fade-to-black-may-2020?rfsn=1750310.2a7b74&amp;subid=jimmy.church_x000D_
_x000D_
_x000D_
Tonight, Wednesday on FADE to BLACK: Caroline Cory joins us to talk about her new film: "A Tear in the Sky" which will premiere on May 3rd, 2022!_x000D_
_x000D_
Caroline is a filmmaker, futurist, international speaker and the visionary author of best-selling books on Consciousness and Quantum Healing. As a child and throughout her life, Cory has had numerous otherworldly encounters, which led her to become deeply connected to spirituality, the study of Consciousness and the mechanics of the Universe._x000D_
_x000D_
In 2010, Cory founded Omnium Media and has also written, directed, and produced short and feature animated films and completed several feature and TV pilot screenplays._x000D_
_x000D_
In addition to writing and producing, Cory has appeared as a guest expert at major conferences and on television shows about supernatural phenomena including History Channel's Ancient Aliens._x000D_
_x000D_
Websites:_x000D_
https://www.superhumanfilm.com/_x000D_
https://www.godsamongus.com/_x000D_
https://www.carolinecory.com_x000D_
https://www.atearinthesky.com/_x000D_
_x000D_
Air date: April 20,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</si>
  <si>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CncEEost3_4</t>
  </si>
  <si>
    <t>2022 04 19</t>
  </si>
  <si>
    <t>https://youtu.be/ZxSfSbuY7XU</t>
  </si>
  <si>
    <t>Ep. 1606 Billy Carson</t>
  </si>
  <si>
    <t>4Bidden Tour of Egypt:_x000D_
https://www.4biddenknowledge.com/4bidden-tour_x000D_
_x000D_
Watch The Observers NOW:_x000D_
https://geni.us/TheObservers_x000D_
_x000D_
River Moon Coffee:_x000D_
https://rivermoonwellness.com/product-category/jimmy-church/_x000D_
_x000D_
Einstein Skulls:_x000D_
https://einsteinthecrystalskull.com/category/EINSTEIN-IMPRINTED-SKULLS-c1718339_x000D_
_x000D_
Disclosure Fest:_x000D_
https://disclosurefest.org/_x000D_
_x000D_
X-Conference:_x000D_
https://www.unxnetwork.com/events_x000D_
_x000D_
My Patriot Supply: Prepare with Jimmy!_x000D_
https://mypatriotsupply.com/pages/rs-repdig-fade-to-black-may-2020?rfsn=1750310.2a7b74&amp;subid=jimmy.church_x000D_
_x000D_
_x000D_
Tonight, Tuesday on FADE to BLACK: Billy Carson is with us to talk about the hidden secrets of Egypt!_x000D_
_x000D_
Carson’s 4biddenknowledge has millions followers and subscribers throughout social media._x000D_
_x000D_
Billy is the founder of 4biddenknowledge Inc., and is the Best Selling Author of 'The Compendium Of The Emerald Tablets' and 'Woke Doesn't Mean Broke'._x000D_
_x000D_
Mr. Carson is the CEO of First Class Space Agency based in Fort Lauderdale, Florida. Carson’s space agency is involved in research and development of alternative propulsion systems and zero-point energy devices._x000D_
_x000D_
Billy is also the founder of Pantheon Elite Records, a contributor to Thrive Global and is a registered International Journalist._x000D_
_x000D_
Recently, Mr. Carson earned the Certificate of Science (with an emphasis on Neuroscience) at M.I.T._x000D_
_x000D_
Websites:_x000D_
https://www.4biddenknowledge.com/_x000D_
https://www.4biddenknowledge.tv/_x000D_
_x000D_
Air date: April 19,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</si>
  <si>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ZxSfSbuY7XU</t>
  </si>
  <si>
    <t>2022 04 18</t>
  </si>
  <si>
    <t>https://youtu.be/ylkEfk2QIrs</t>
  </si>
  <si>
    <t>Ep. 1605 Adam Apollo</t>
  </si>
  <si>
    <t>Ep. 1605 Adam Apollo_x000D_
_x000D_
4Bidden Tour of Egypt:_x000D_
https://www.4biddenknowledge.com/4bidden-tour_x000D_
_x000D_
Watch The Observers NOW:_x000D_
https://geni.us/TheObservers_x000D_
_x000D_
River Moon Coffee:_x000D_
https://rivermoonwellness.com/product-category/jimmy-church/_x000D_
_x000D_
My Patriot Supply: Prepare with Jimmy!_x000D_
https://mypatriotsupply.com/pages/rs-repdig-fade-to-black-may-2020?rfsn=1750310.2a7b74&amp;subid=jimmy.church_x000D_
_x000D_
_x000D_
Tonight, Monday on FADE to BLACK: Adam Apollo joins us to discuss the physics that ETCs may be using to make contact and travel the stars to our planet._x000D_
_x000D_
As a child, Adam Apollo had several encounters with extraterrestrial star-ships. Since awakening at 15 years, Adam dedicated himself to extensive studies in theoretical physics, symbolic geometry, past-life recall, sanskaric healing, Taoist alchemy, martial arts, energy therapies, occult magic, and many diverse ancient and modern spiritual traditions and practices._x000D_
_x000D_
He is a founder of the UNIFY movement and several education and technology based companies and organizations, as well as a faculty member for the Resonance Academy for Unified Physics, the Guardian Alliance Academy for self-mastery, and the Visionary Arts Academy._x000D_
_x000D_
Apollo has also provided development, consultation, and white paper editing for multiple organizations focusing on sovereignty, decentralization, and cryptocurrencies, including Swarm.Fund, the Economic Space Agency, Trust Graph, the Decentralized Identity Reputation Kernel, EVShare, Terra M/X and others._x000D_
_x000D_
Adam Apollo is dedicated to achieving a sustainable and thriving interplanetary culture._x000D_
_x000D_
Website:_x000D_
https://www.adamapollo.com/_x000D_
_x000D_
Air date: April 18, 2022_x000D_
_x000D_
Our LIVE show 7-10pm PT Mon-Thursday:_x000D_
https://jimmychurchradio.com/_x000D_
_x000D_
FADE to BLACK Fadernaut Memberships:_x000D_
https://jimmychurchradio.com/membership-options/_x000D_
_x000D_
FADE to BLACK Podcast subscriptions:_x000D_
https://jimmychurchradio.com/podcast/_x000D_
_x000D_
FADE to BLACK on Facebook:_x000D_
https://facebook.com/JimmyChurchRadio</t>
  </si>
  <si>
    <t>ylkEfk2QIrs</t>
  </si>
  <si>
    <t>2022 04 14</t>
  </si>
  <si>
    <t>https://youtu.be/6-Co1Z3YnD0</t>
  </si>
  <si>
    <t>Ep. 1604 Linda Moulton Howe</t>
  </si>
  <si>
    <t>4Bidden Tour of Egypt:
https://www.4biddenknowledge.com/4bidden-tour
Watch The Observers NOW:
https://geni.us/TheObservers
River Moon Coffee:
https://rivermoonwellness.com/product-category/jimmy-church/
My Patriot Supply: Prepare with Jimmy!
https://mypatriotsupply.com/pages/rs-repdig-fade-to-black-may-2020?rfsn=1750310.2a7b74&amp;subid=jimmy.church
Tonight, Thursday on FADE to BLACK: Linda Moulton Howe is here for a full evening of Antarctica, Spartan 1, Spartan 2... and beyond!
Linda Moulton Howe is a graduate of Stanford University with a Master’s Degree in Communication. She has devoted her documentary film, television, radio, writing and reporting career to productions concerning science, medicine and the environment. Ms. Howe has received local, national and international awards, including three regional Emmys, a national Emmy nomination and a Station Peabody award.
Linda produces reports and edits Earthfiles.com and hosts her weekly livestream on YouTube that has just passed 200K subs, recently starred in the 2021 film, "The Observers"... and has been on Ancient Aliens since it's first season... Linda has traveled in Venezuela, Peru, Brazil, England, Norway, France, Switzerland, The Netherlands, Yugoslavia, Turkey, Ethiopia, Kenya, Egypt, Australia, Japan, Canada, Mexico, the Yucatan and Puerto Rico for research and productions.
Website: http://www.earthfiles.com
Air date: April 14,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</si>
  <si>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6-Co1Z3YnD0</t>
  </si>
  <si>
    <t>2022 04 13</t>
  </si>
  <si>
    <t>https://youtu.be/IFRJu_AHcpo</t>
  </si>
  <si>
    <t>Ep. 1603 Isaac Arthur</t>
  </si>
  <si>
    <t>4Bidden Tour of Egypt:
https://www.4biddenknowledge.com/4bidden-tour
Watch The Observers NOW:
https://geni.us/TheObservers
River Moon Coffee:
https://rivermoonwellness.com/product-category/jimmy-church/
My Patriot Supply: Prepare with Jimmy!
https://mypatriotsupply.com/pages/rs-repdig-fade-to-black-may-2020?rfsn=1750310.2a7b74&amp;subid=jimmy.church
Tonight, Wednesday on FADE to BLACK: Isaac Arthur joins us for a full night of science, physics, our universe, and who or what may be visiting our planet, Earth.
Isaac is the host of Science &amp; Futurism with Isaac Arthur on YouTube, with over 684,000 subscribers, covering topics like Colonizing the Solar System, Interstellar Travel, the Fermi Paradox, Artificial Intelligence, and other topics representing possible futures paths and challenges for humanity.
Isaac received his degree in physics from Kent State University, graduating top of his class at age 20, and remained there for graduate studies before joining the US Army and serving in Iraq. He also worked as a civilian researcher at the Air Force Institute of Technology in Dayton, Ohio.
Website: https://www.isaacarthur.net/
Air date: April 13,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</si>
  <si>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IFRJu_AHcpo</t>
  </si>
  <si>
    <t>2022 04 12</t>
  </si>
  <si>
    <t>https://youtu.be/NlIml7gAJZw</t>
  </si>
  <si>
    <t>Ep. 1602 Paul Hynek</t>
  </si>
  <si>
    <t>4Bidden Tour of Egypt:
https://www.4biddenknowledge.com/4bidden-tour
Watch The Observers NOW:
https://geni.us/TheObservers
River Moon Coffee:
https://rivermoonwellness.com/product-category/jimmy-church/
My Patriot Supply: Prepare with Jimmy!
https://mypatriotsupply.com/pages/rs-repdig-fade-to-black-may-2020?rfsn=1750310.2a7b74&amp;subid=jimmy.church
Tonight, Tuesday on FADE to BLACK: Paul Hynek is with us for a night of Bitcoin and UFOs... what is the connection? There is one, and tonight you'll find out!
Paul has worked in tech and entertainment and is currently a business consultant. Paul is also a former adjunct professor at Pepperdine University, and was a consultant for the History Channel series Project Blue Book, based on a real project to investigate UFOs from 1952 to 1969. Paul is the son of Dr. J. Allen Hynek, an astronomer who worked with the U.S. Air Force investigating UFO cases from 1948 to the end of Blue Book in 1969. Dr. J. Allen Hynek began his investigation with USAF as a skeptic, but by the time Blue Book ended, he was convinced some UFO cases posed a real mystery.
Website: https://www.amazon.com/Hynek-UFO-Report-Authoritative-Cover-Up/dp/1590033035/ctoc
Air date: April 12,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</si>
  <si>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NlIml7gAJZw</t>
  </si>
  <si>
    <t>2022 04 11</t>
  </si>
  <si>
    <t>https://youtu.be/rSxLiH8vU4g</t>
  </si>
  <si>
    <t>Ep. 1601 Ask Me Anything</t>
  </si>
  <si>
    <t>4Bidden Tour of Egypt:
https://www.4biddenknowledge.com/4bidden-tour
Watch The Observers NOW:
https://geni.us/TheObservers
River Moon Coffee:
https://rivermoonwellness.com/product-category/jimmy-church/
My Patriot Supply: Prepare with Jimmy!
https://mypatriotsupply.com/pages/rs-repdig-fade-to-black-may-2020?rfsn=1750310.2a7b74&amp;subid=jimmy.church
Tonight, Monday on FADE to BLACK: Ask Me Anything! 
Jimmy will be answering your questions all night long... and you can send them in on Twitter #f2bq, the YouTube chat, email, and Facebook.
We don't do AMAs as often as we probably should... and tonight is your chance to Ask Jimmy Anything!
Website: www.jimmychurchradio.com
Air date: April 11,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</si>
  <si>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rSxLiH8vU4g</t>
  </si>
  <si>
    <t>2022 04 07</t>
  </si>
  <si>
    <t>https://youtu.be/1tXZlodg0RM</t>
  </si>
  <si>
    <t>Ep. 1600 Flat Earth Dave</t>
  </si>
  <si>
    <t>4Bidden Tour of Egypt:
https://www.4biddenknowledge.com/4bidden-tour
Watch The Observers NOW:
https://geni.us/TheObservers
River Moon Coffee:
https://rivermoonwellness.com/product-category/jimmy-church/
My Patriot Supply: Prepare with Jimmy!
https://mypatriotsupply.com/pages/rs-repdig-fade-to-black-may-2020?rfsn=1750310.2a7b74&amp;subid=jimmy.church
Tonight, Thursday on FADE to BLACK: Flat Earth Dave joins us for a spirited night of discussion with the title: "Is Flat Earth Still A Thing?"
David Weiss is a business man who walked away from his own very successful company to pursue spreading the truth about our world.  He is the host of “The Flat Earth Podcast” and creator of the “Flat Earth Sun, Moon and Zodiac Clock App”.  He has the amazing ability to take anyone from ridiculing the idea of a flat earth to the mind-blowing understanding that we don’t live on a spinning, wobbling, rocketing water ball in an infinite space vacuum.  He also explains why this topic is the MOST important topic of these troubled times.
Website: www.TheFlatEarthPodcast.com
Air date: April 7,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</si>
  <si>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1tXZlodg0RM</t>
  </si>
  <si>
    <t>2022 04 06</t>
  </si>
  <si>
    <t>https://youtu.be/cG5TVuOwPRM</t>
  </si>
  <si>
    <t>Ep. 1599 Don Ecker</t>
  </si>
  <si>
    <t>4Bidden Tour of Egypt:
https://www.4biddenknowledge.com/4bidden-tour
Watch The Observers NOW:
https://geni.us/TheObservers
River Moon Coffee:
https://rivermoonwellness.com/product-category/jimmy-church/
My Patriot Supply: Prepare with Jimmy!
https://mypatriotsupply.com/pages/rs-repdig-fade-to-black-may-2020?rfsn=1750310.2a7b74&amp;subid=jimmy.church
Tonight, Wednesday on FADE to BLACK: Don Ecker
Don is a writer/researcher/commentator and was the Director of Research and Media Liaison for UFO Magazine for 20 years. A former law enforcement officer and criminal investigator with over 10 years’ experience, he brought legitimacy to UFO research. He has written numerous articles for UFO Magazine, the United Kingdom’s Fortean Times, Omni, the Compuserve System, and the ParaNet Computer Data Base.
Don has been utilized as a technical advisor for “Larry King Live” on CNN, NBC’s “Hard Copy”, has advised and appeared on Fox’s “A Current Affair”, Fox’s “Sightings”, and “Oprah Winfrey”. He has appeared on Fox's “Encounters”, and Entertainment Tonight.
Today he is the host of Dark Matter Radio which is broadcast on the UnXnetwork,  KUNXdb, Friday evenings at 5:00PM PT. 8:00PM ET.
Website: https://www.unxnetwork.com/darkmattersradio
Air date: April 6,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</si>
  <si>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cG5TVuOwPRM</t>
  </si>
  <si>
    <t>2022 04 04</t>
  </si>
  <si>
    <t>https://youtu.be/cIxHcS5XY_w</t>
  </si>
  <si>
    <t>Ep. 1598 Peter Tagtgren</t>
  </si>
  <si>
    <t>4Bidden Tour of Egypt:
https://www.4biddenknowledge.com/4bidden-tour
Watch The Observers NOW:
https://geni.us/TheObservers
River Moon Coffee:
https://rivermoonwellness.com/product-category/jimmy-church/
My Patriot Supply: Prepare with Jimmy!
https://mypatriotsupply.com/pages/rs-repdig-fade-to-black-may-2020?rfsn=1750310.2a7b74&amp;subid=jimmy.church
Tonight, Monday on FADE to BLACK: Peter Tagtgren joins us live from Sweden and tonight we will talk about UFOs, Disclosure, his new album release and upcoming world tour!
Peter is a Swedish musician, multi-instrumentalist, and record producer. He is the founder, main songwriter, lead vocalist, and guitarist of Hypocrisy as well as the band Pain in which he is the only member. He is also the owner of The Abyss recording studio and the co-founder of Lindemann, a music project between Tägtgren and Rammstein vocalist Till Lindemann. Tägtgren left Lindemann back in 2020.
Peter's music over the years has centered on UFOs, ET, Contact and Disclosure... and Hypocrisy's new album is called "Worship", and the cover has an illustration of an ET Alien in front of a Mayan pyramid... surrounded by crafts from another world.
Websites:
https://www.hypocrisyband.com/live
https://painworldwide.com/
https://hypocrisyband.com/
Air date: April 4,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</si>
  <si>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cIxHcS5XY_w</t>
  </si>
  <si>
    <t>2022 03 31</t>
  </si>
  <si>
    <t>https://youtu.be/gfqsijDYolU</t>
  </si>
  <si>
    <t>Ep. 1597 FADERNIGHT</t>
  </si>
  <si>
    <t>4Bidden Tour of Egypt:
https://www.4biddenknowledge.com/4bidden-tour
Watch The Observers NOW:
https://geni.us/TheObservers
River Moon Coffee:
https://rivermoonwellness.com/product-category/jimmy-church/
My Patriot Supply: Prepare with Jimmy!
https://mypatriotsupply.com/pages/rs-repdig-fade-to-black-may-2020?rfsn=1750310.2a7b74&amp;subid=jimmy.church
Tonight, Thursday on FADE to BLACK: It's another Fadernight with open-lines all night long!
Your calls, your conversation: UFOs, Conspiracy, Lost History, Time Travel and the Paranormal and Supernatural... un-edited, un-screened, and un-censored!!!
Fadernight is the greatest night of Talk Radio in all of the world.
The call-in number: 747-228-2051
Website: www.jimmychurchradio.com
Air date: March 31,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</si>
  <si>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gfqsijDYolU</t>
  </si>
  <si>
    <t>2022 03 30</t>
  </si>
  <si>
    <t>https://youtu.be/5eAe1VakHHE</t>
  </si>
  <si>
    <t>Ep. 1596 Don Schmitt</t>
  </si>
  <si>
    <t>4Bidden Tour of Egypt:
https://www.4biddenknowledge.com/4bidden-tour
Watch The Observers NOW:
https://geni.us/TheObservers
River Moon Coffee:
https://rivermoonwellness.com/product-category/jimmy-church/
My Patriot Supply: Prepare with Jimmy!
https://mypatriotsupply.com/pages/rs-repdig-fade-to-black-may-2020?rfsn=1750310.2a7b74&amp;subid=jimmy.church
Tonight, Wednesday on FADE to BLACK: Don Schmitt joins us for the 75th Anniversary of Roswell and the release of his updated book: "Witness to Roswell"... and tonight we are going to Roswell, from A to Z.
Don Schmitt is the former co-director of the J. Allen Hynek Center for UFO Studies in Chicago where he served as Director of Special Investigations for 10 years. Prior to that time, he was a special investigator for the late Dr. J. Allen Hynek and the art director for the International UFO Reporter. Schmitt graduated from MATC with a degree in Commercial Art and graduated cum laude from Concordia University with a degree in Liberal Arts.
He is author of hundreds of articles about UFOs as well as the co-author of six best-selling books UFO Crash at Roswell, The Truth About the UFO Crash at Roswell, Witness To Roswell, Witness to Roswell: Revised Addition, Inside the Real Area 51; The Secret History of Wright Patterson, and Coverup at Roswell.
Website: https://www.amazon.com/Witness-Roswell-75th-Anniversary-Governments/dp/1637480032/
Air date: March 30,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</si>
  <si>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5eAe1VakHHE</t>
  </si>
  <si>
    <t>2022 03 29</t>
  </si>
  <si>
    <t>https://youtu.be/NDMn61-Y-iY</t>
  </si>
  <si>
    <t>Ep. 1595 UFO Night!</t>
  </si>
  <si>
    <t>4Bidden Tour of Egypt:
https://www.4biddenknowledge.com/4bidden-tour
Watch The Observers NOW:
https://geni.us/TheObservers
River Moon Coffee:
https://rivermoonwellness.com/product-category/jimmy-church/
My Patriot Supply: Prepare with Jimmy!
https://mypatriotsupply.com/pages/rs-repdig-fade-to-black-may-2020?rfsn=1750310.2a7b74&amp;subid=jimmy.church
Tonight, Tuesday on FADE to BLACK: The All-Star team of UFOs/UAPs, and Disclsure... The Black Vault's John Greenewald Jr., host of Paranormal Now, Alan B. Smith, and Strange Recon's Jeff Kingsbury all join us for a full night of open conversation about what is happening in the skies around the world. 
Alan B. Smith is a podcaster and an independent documentary filmmaker. He has co-produced and co-directed the documentary, Born Equal, co-producer on the documentaries: Sounds Of The Dead: EVP; and Life After and has been featured in several paranormal related documentaries. 
Jeff Kingsbury is a Combat Infantry Veteran and his show, Strange Recon, is about the ongoing mysteries surrounding the subject of UFOs and other paranormal events. He is a lifelong adventurer who splits his time between living on the sailing vessel, "Wind Tune," and at an undisclosed location with his bio-sensor first mate, Cora Monroe, his German Shepherd.
John Greenewald Jr. began researching the secrets of the U.S. Government in 1996 at the age of fifteen, targeting the CIA, FBI, Pentagon, Air Force, Army, Navy, NSA, DIA, and countless others. Greenewald utilized the Freedom of Information Act to gain access to millions of records. He named his online archive “The Black Vault” and the rest is history.
Websites:
https://www.theblackvault.com/documentarchive/
https://www.strangerecon.com/
https://www.paranormalnow.net/
Air date: March 29,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</si>
  <si>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NDMn61-Y-iY</t>
  </si>
  <si>
    <t>2022 03 28</t>
  </si>
  <si>
    <t>https://youtu.be/lv-2Cj8zWEY</t>
  </si>
  <si>
    <t>Ep. 1594 Grant Cameron</t>
  </si>
  <si>
    <t>4Bidden Tour of Egypt:
https://www.4biddenknowledge.com/4bidden-tour
Watch The Observers NOW:
https://geni.us/TheObservers
River Moon Coffee:
https://rivermoonwellness.com/product-category/jimmy-church/
My Patriot Supply: Prepare with Jimmy!
https://mypatriotsupply.com/pages/rs-repdig-fade-to-black-may-2020?rfsn=1750310.2a7b74&amp;subid=jimmy.church
Tonight, Monday on FADE to BLACK: Grant Cameron joins us to discuss the recent reveal of the 2021 UAPTF Classified UAP Report that was just released to the public by John Greenewald and The Black Vault.
Grant has been a UFO researcher since 1975, and was recognized as both the Leeds Conference International Researcher of the Year and the UFO Congress Researcher of the Year. He is a world-renowned expert on UFOs, conspiracies, government cover-ups, and has spent decades watching and chronicling developments around extraterrestrial contact. He is the author of 'Charlie Red Star'.
Website: http://beyondpresidentialufo.com/
Air date: March 28,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</si>
  <si>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lv-2Cj8zWEY</t>
  </si>
  <si>
    <t>2022 03 24</t>
  </si>
  <si>
    <t>https://youtu.be/kygDA2akhcA</t>
  </si>
  <si>
    <t>Ep. 1593 Fadernight Open-Lines</t>
  </si>
  <si>
    <t>4Bidden Tour of Egypt:
https://www.4biddenknowledge.com/4bidden-tour
Watch The Observers NOW:
https://geni.us/TheObservers
River Moon Coffee:
https://rivermoonwellness.com/product-category/jimmy-church/
My Patriot Supply: Prepare with Jimmy!
https://mypatriotsupply.com/pages/rs-repdig-fade-to-black-may-2020?rfsn=1750310.2a7b74&amp;subid=jimmy.church
Tonight, Thursday on FADE to BLACK: It's another Fadernight with open-lines all night long!
Your calls, your conversation: UFOs, Conspiracy, Lost History, Time Travel and the Paranormal and Supernatural... un-edited, un-screened, and un-censored!!!
Fadernight is the greatest night of Talk Radio in all of the world.
The call-in number: 747-228-2051
Website: www.jimmychurchradio.com
Air date: March 24,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</si>
  <si>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kygDA2akhcA</t>
  </si>
  <si>
    <t>2022 03 23</t>
  </si>
  <si>
    <t>https://youtu.be/543WE97gfEo</t>
  </si>
  <si>
    <t>Ep. 1592 Sean Cahill</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</si>
  <si>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Wednesday on FADE to BLACK: Sean Cahill joins us for the first time and we are going to cover everything current on the UAP subject... from Skyfort, our skies, and beyond!!!
Chief Cahill served in the United States Navy from 1995-2015. He was entrusted
with critical missions spanning anti-terrorism, anti-piracy, interrogation, and
investigations. Chief Cahill retired from the US Navy in 2015. He is a co-founder and strategic advisor for Skyfort.org, a think tank and tech incubator working on UAP studies and awareness.
Websites: 
http://www.mintyhyperspace.com
https://skyfort.org/
Air date: March 23,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</si>
  <si>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543WE97gfEo</t>
  </si>
  <si>
    <t>2022 03 22</t>
  </si>
  <si>
    <t>https://youtu.be/xyyfw8RhUa8</t>
  </si>
  <si>
    <t>Ep. 1591 Stormy Daniels</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</si>
  <si>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Tuesday on FADE to BLACK: Stormy Daniels is with us for the first time and it's going to be a full night of ghost hunting, the paranormal and supernatural!
Stormy, already well known as an adult film star, director, author, stand up comedian and for famously standing up to the president, has always had one foot in the paranormal. Although she has had unexplainable experiences dating back to her childhood, it wasn't until she moved into a very haunted house in New Orleans in early 2019 that things really took off. These personal experiences and the devastating effect it had on her and her loved ones, inspired her to embark on a new adventure to discover the truth. 
In early 2020, she had an intense experience at a location which resulted in the floodgates of supernatural being opened and unlocking skills that she didn't even know she had. With each investigation and passing day, Stormy's gifts of mediumship and healing become stronger and are constantly being validated by both recorded evidence and some of the most respected individuals in the paranormal field.
Website: https://spookybabesshow.com/
Air date: March 22,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</si>
  <si>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xyyfw8RhUa8</t>
  </si>
  <si>
    <t>2022 03 21</t>
  </si>
  <si>
    <t>https://youtu.be/C3QWZQrtyNQ</t>
  </si>
  <si>
    <t>Ep. 1590 Elisabeth Hoekstra</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</si>
  <si>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Monday on FADE to BLACK: Elisabeth Hoekstra is finally here on F2B for the first time and we are going to talk about her new best-selling book: "The Recipe To Elevated Consciousness".
Elisabeth's first career was in the entertainment industry. Starting at a young age as a model and actress on nationally syndicated television programs, movies, music videos, and magazines, which continued to expand while she attended Davenport College for business management and marketing administration.
Elisabeth received her real estate license in 2017 and has also contributed significantly to several charities, focusing her efforts on children’s health and education, both through hosting fundraisers and parlaying her political connections into advocacy.  
Throughout her various careers, she has seen how stress can take its toll on people’s physical well-being, leading to her most recent professional engagement.  Elisabeth is founder of Bio-Hack Your Best Life and the Director of Operations for 4BiddenKnowledge.
Websites:
https://www.elisabethihoekstra.com/
https://www.4biddenknowledge.tv/
Air date: March 21,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</si>
  <si>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C3QWZQrtyNQ</t>
  </si>
  <si>
    <t>2022 03 16</t>
  </si>
  <si>
    <t>https://youtu.be/LKU1yYS1Z-Y</t>
  </si>
  <si>
    <t>Ep. 1588 Jazz Shaw</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</si>
  <si>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Wednesday on FADE to BLACK: Jazz Shaw joins us for the first time to talk about his latest articles, including: "Report: The Pentagon is planning to classify all of the UAP Task Force UFO data"... all of that and much more with one of the leading voices in journalism when it comes to the topic of UFOs.
Jazz is a U.S. Navy veteran, military radar technician, and a reporter who has been featured at The Debrief, Salem Media Network, National Review, the Washington Examiner, and other print and radio outlets. He's both reported on and experienced inexplicable things in our skies and maintains an interest in the curious nature of our reality. 
Website: https://thedebrief.org/
Air date: March 16,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</si>
  <si>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LKU1yYS1Z-Y</t>
  </si>
  <si>
    <t>2022 03 15</t>
  </si>
  <si>
    <t>https://youtu.be/1VgDIolgrTQ</t>
  </si>
  <si>
    <t>Ep. 1587 Tom Dongo</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</si>
  <si>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Tuesday on FADE to BLACK: Tom Dongo joins us for the first time and tongith we'll discuss his research and books into UFOs, ET, the paranormal and the Bradshaw Ranch in Sedona, Arizona.
Tom is widely recognized as one of the world's leading experts on the paranormal, UFOs and ET.
He has authored eight books that focus on the paranormal, including his best seller: "Merging Dimensions", that examines the incredibly strange activity that takes place on the Bradshaw Ranch near Sedona, Arizona.
Tom has appeared on over thirty national and international television shows, sixty worldwide radio shows and is a featured speaker at conferences around the world.
Website: https://www.amazon.com/Tom-Dongo/e/B001KCPF16%3Fref=dbs_a_mng_rwt_scns_share
Air date: March 15,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</si>
  <si>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1VgDIolgrTQ</t>
  </si>
  <si>
    <t>2022 03 14</t>
  </si>
  <si>
    <t>https://youtu.be/i3y12DhMJz0</t>
  </si>
  <si>
    <t>Ep. 1586 Dave Scott</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</si>
  <si>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Monday on FADE to BLACK: Dave Scott, the host of Spaced Out Radio, joins us for the first half of our Double-Header... first, Dave joins F2B to discuss his take on what is happening in the world of UFOs/UAPs, the paranormal and supernatural.. and then Jimmy will join Dave after Fade to Black to be his guest on Spaced Out Radio!
Dave is the creator and host of Spaced Out Radio, broadcast worldwide from British Columbia, Canada. This cutting edge, alternative radio show can be heard Monday through Friday at spacedoutradio.com.
Dave received a diploma in Broadcast Communications from one of Canada’s top broadcasting schools, BCIT, in 1998. He then spent nearly 10 years in radio, focusing most of his career in sports broascasting, before leaving the field to pursue other interests.
His personal quest into understanding the unknown began in December, 2011, when Dave had contact with, what he calls, the Angel of Death, whom he saw in his mother’s eyes. This encounter led to his first channeling experience, after which, Dave’s involvement in the paranormal became more frequent.
On November 30th, 2014, Dave launched Spaced Out Radio. His near decade as a broadcast journalist helped him craft a unique style of interviewing, making it comfortable and personal for his guests and listeners, alike. Dave looks at himself as one of the only trained and experienced radio journalists, who is also a multiple experiencer of the unknown.
Website: https://spacedoutradio.com/
Air date: March 14,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</si>
  <si>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i3y12DhMJz0</t>
  </si>
  <si>
    <t>2022 03 10</t>
  </si>
  <si>
    <t>https://youtu.be/YK-YobETyjk</t>
  </si>
  <si>
    <t>Ep. 1585 FADERNIGHT   Open-Lines!</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</si>
  <si>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Thursday on FADE to BLACK: It's another Fadernight with open-lines all night long!
Your calls, your conversation: UFOs, Conspiracy, Lost History, Time Travel and the Paranormal and Supernatural... un-edited, un-screened, and un-censored!!!
Fadernight is the greatest night of Talk Radio in all of the world.
The call-in number: 747-228-2051
Website: www.jimmychurchradio.com
Air date: March 10,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</si>
  <si>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YK-YobETyjk</t>
  </si>
  <si>
    <t>2022 03 09</t>
  </si>
  <si>
    <t>https://youtu.be/KCPio7Pn_6I</t>
  </si>
  <si>
    <t>Ep. 1584 Richard Dolan</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</si>
  <si>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Wednesday on FADE to BLACK: Richard Dolan is back with us to discuss our world today... a world that is on edge.
Richard is one of the world’s leading researchers and writers on the subject of UFOs, and believes that they constitute the greatest mystery of our time.
Dolan completed his graduate work at the University of Rochester, where he studied U.S. Cold War strategy, European history, and international diplomacy. Richard also studied at Alfred University and Oxford University.
He is the author of UFOs and the National Security State, A.D. After Disclosure, UFOs and the 21st Century Mind, and his latest: The Alien Agendas: A Speculative Analysis of Those Visiting Earth.
Richard’s weekly “Fireside Chat” video podcast with his latest thoughts is over at Richard Dolan Members... He is currently featured on several television series and documentaries, including Ancient Aliens, Hangar One: The UFO Files and the new feature film: The Observers.
Website:
https://richarddolanmembers.com/
Air date: March 9,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</si>
  <si>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KCPio7Pn_6I</t>
  </si>
  <si>
    <t>2022 03 08</t>
  </si>
  <si>
    <t>https://youtu.be/fhThpHUBaIk</t>
  </si>
  <si>
    <t>Ep. 1583 Maureen St. Germain</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</si>
  <si>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Tuesday on FADE to BLACK: Maureen St. Germain joins us for a night of elevating who you are... and we'll discuss her two latest books: "Opening the Akashic Records" and the revised and updated edition of "Beyond the Flower of Life".
Maureen is the founder of Akashic Records International (ARI) and Transformational Enterprises, Inc.
She has over 25 years of research and practical experience in the area of mystical and sacred traditions.
As a clear channel from Source and of your own guides, Maureen is continuously researching developing and introducing new methods that will help you connect with your own wisdom channel, change your future, improve your personal development and acquire spiritual awakening. Maureen has a personal connection with the Angels, Ascended Masters, Hathors, Divine Feminine and Dragons!
Maureen has taught in 14 countries including Japan, Taiwan, China Australia, Bulgaria, Egypt, Turkey, England, Scotland, Canada, Mexico and the US. Maureen has been featured in many magazines, trade publications and national radio including Fade to Black and Coast to Coast. Her books and CDs have been published into Chinese, Russian and Italian.
Website: https://stgermainmysteryschool.com/
Air date: March 8,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</si>
  <si>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fhThpHUBaIk</t>
  </si>
  <si>
    <t>2022 03 07</t>
  </si>
  <si>
    <t>https://youtu.be/8hHP2k_Fuaw</t>
  </si>
  <si>
    <t>Ep. 1582 Roderick Martin</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</si>
  <si>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Monday on FADE to BLACK: Roderick Martin joins us as one of the new faces to our UFO Community... and this evening we will dicuss his research, experiences and how our community needs to expand to a wider audience.
Roderick is a Mutual UFO Network (MUFON) Texas Certified Field Investigator. Martin became interested in this field when he witnessed his first UFO sighting at the age of 12 in Dallas, TX. Since that first sighting, Martin spent years researching extraterrestrial activity which led to his certification in the field.
He is the creator and host of the podcast 'Why The Big Secret?', which can be found on his YouTube channel as well as various podcast outlets. In May of 2021, Extraterrestrial Evidence was selected as a finalist for Clubhouse’s inaugural “Creator First” accelerator program. Roderick maintains one of the largest UFO clubs on the drop-in audio app, boasting over 24K members. Arguably one of the most successful shows to come from the accelerator program, Martin took his fame and parlayed that into securing a hosting opportunity for a new Discovery + Network UFO themed show alongside other luminaries of the UFO world. Martin also has upcoming television projects on such networks as Fox, Tubi, and 4BiddenKnowledge TV.
Websites: 
www.WhyTheBigSecret.com
http://youtube.com/c/whythebigsecret
Air date: March 7,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</si>
  <si>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8hHP2k_Fuaw</t>
  </si>
  <si>
    <t>2022 03 03</t>
  </si>
  <si>
    <t>https://youtu.be/WaTcZs2A3QE</t>
  </si>
  <si>
    <t>Ep. 1581 FADERNIGHT Open-Lines!</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</si>
  <si>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Thursday on FADE to BLACK: It's another Fadernight with open-lines all night long!
Your calls, your conversation: UFOs, Conspiracy, Lost History, Time Travel and the Paranormal and Supernatural... un-edited, un-screened, and un-censored!!!
Fadernight is the greatest night of Talk Radio in all of the world.
The call-in number: 747-228-2051
Website: www.jimmychurchradio.com
Air date: March 3,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</si>
  <si>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WaTcZs2A3QE</t>
  </si>
  <si>
    <t>2022 03 02</t>
  </si>
  <si>
    <t>https://youtu.be/xQlBuu6dwVo</t>
  </si>
  <si>
    <t>Ep. 1580 Tony and Cherie Rathman</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</si>
  <si>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Wednesday on FADE to BLACK: Tony and Cherie Rathman are back with us for a night of Ghosthunting... and they are bringing a new collection of EVPs and tell us about their lastest investigation!
Tony Rathman
Founder/Lead investigator Entity Voices Paranormal Investigation
EVP/ITC Specialist- prefers direct communication over other paranormal devices
Developer of the EVOX spirit box
12 years of paranormal investigation
Tony was a skeptic until his wife asked him to try paranormal investigation. The evidence we captured on the first attempt has lead me down the path of constant paranormal research!
Cherie Rathman
CO-Founder/Investigator Entity Voices
EVP specialist/
Preferred devices-- Photos and Mel Meter and digital recorder are her instruments of choice.
12 years of paranormal investigation
Cherie grew up in the Philippines and was surrounded by paranormal activity as a child, she grew up in a haunted house and was filed with stories upon stories of paranormal activities and spirits told to her from relatives.
Website: https://entityvoices.com/
Air date: March 2,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</si>
  <si>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xQlBuu6dwVo</t>
  </si>
  <si>
    <t>2022 03 01</t>
  </si>
  <si>
    <t>https://youtu.be/DEMyo_zVyQM</t>
  </si>
  <si>
    <t>Ep. 1579 Jason Quitt</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</si>
  <si>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Tuesday on FADE to BLACK: Jason Quitt is back for Quittspiracy 8!!!
Jason is a graduate of the Institute of Energy Wellness, and a student of Algonquin Shamanism and has been training and working with many teachers, shamans, and traditional healers from around the world.
Mr. Quitt is also the author of “Forbidden Knowledge – Revelations of a multidimensional time traveler ” – “The Egyptian Postures of Power Ancient Qi Gong System” &amp; “The Yosef Codes – Sacred geometry Mandalas”.
Website: https://thecrystalsun.com/
Air date: March 1,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</si>
  <si>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DEMyo_zVyQM</t>
  </si>
  <si>
    <t>2022 02 28</t>
  </si>
  <si>
    <t>https://youtu.be/lN5aYFw44Wc</t>
  </si>
  <si>
    <t>Ep. 1578 Jordan Ziff</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</si>
  <si>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Monday on FADE to BLACK: Jordan Ziff joins us LIVE in the studio for a full night of UFOs and Guitars!!!
Hot shot guitarist Jordan Ziff started touring at a very young age of just 15 years old with his band “Age Of Evil.” The band eventually morphed into a Beatles-like band called 'Waxy Sugar'. 
Since Waxy Sugar, for the last six years, Jordan has been playing with Marty Friedman and also took over the lead guitar position in Ratt. 
Because of the slowdown in touring over the last two years, Jordan decided to go back into writing mode for the band he always wanted to do. That band is called “Hot Crazy.” 
Website: https://www.hotcrazyband.com/
Air date: February 28,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</si>
  <si>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lN5aYFw44Wc</t>
  </si>
  <si>
    <t>2022 02 24</t>
  </si>
  <si>
    <t>https://youtu.be/mveu4shfsZs</t>
  </si>
  <si>
    <t>Ep. 1577 Fadernight</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</si>
  <si>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Thursday on FADE to BLACK: It's another Fadernight with open-lines all night long!
Your calls, your conversation: UFOs, Conspiracy, Lost History, Time Travel and the Paranormal and Supernatural... un-edited, un-screened, and un-censored!!!
Fadernight is the greatest night of Talk Radio in all of the world.
The call-in number: 747-228-2051
Website: www.jimmychurchradio.com
Air date: February 24,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</si>
  <si>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mveu4shfsZs</t>
  </si>
  <si>
    <t>2022 02 23</t>
  </si>
  <si>
    <t>https://youtu.be/0gXhLxyNbW0</t>
  </si>
  <si>
    <t>Ep. 1576 John Greenewald</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</si>
  <si>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Wednesday on FADE to BLACK: John Greenewald is back with us to cover all of the latest in the world of documents, UFO/UAPs... and what is up with that NSA report that is making it's way through our community???
John began researching the secret inner workings of the U.S. Government in 1996 at the age of fifteen. He targeted such groups as the CIA, FBI, Pentagon, Air Force, Army, Navy, NSA, DIA, and countless others. He utilized the Freedom of Information Act to gain access to thousands of records. He accumulated an astonishing number of documents on topics related to UFOs, the JFK Assassination, chemical, biological, and nuclear weapons, and top secret aircraft.
Greenewald named his online archive “The Black Vault.” His teenage project turned into the largest private online collection anywhere in the world, with million of pages of material. At the age of twenty-one, Greenewald published his first book, Beyond UFO Secrecy... and his two latest works are "Inside the Black Vault" and "Secrets of the Black Vault"... all available on Amazon.
Website: http://www.theblackvault.com/
Air date: February 23,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</si>
  <si>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0gXhLxyNbW0</t>
  </si>
  <si>
    <t>2022 02 22</t>
  </si>
  <si>
    <t>https://youtu.be/lGZ01b-oVm4</t>
  </si>
  <si>
    <t>Ep. 1575 Freddy Silva</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</si>
  <si>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Tuesday on FADE to BLACK: Freddy Silva is with us for an open conversation about possible ET contact in far ancient history.
Freddy is a best-selling author, and leading researcher of ancient civilizations, restricted history, sacred sites and their interaction with consciousness. He is also a leading expert on crop circles.
He has published six books in six languages.
Described by one CEO as "perhaps the best metaphysical speaker in the world right now,” for two decades he has been an international keynote speaker, with notable appearances at the International Science and Consciousness Conference, the International Society For The Study Of Subtle Energies &amp; Energy Medicine, and the Association for Research and Enlightenment, in addition to appearances on Gaia TV, History Channel, BBC, and radio shows such as Coast To Coast and Fade to Black.
He is also a documentary filmmaker, art photographer, and leads private tours to sacred sites in England, France, Egypt, Portugal, Yucatan, Malta, Peru/Bolivia, and Scotland.
His most recent book is: "The Missing Lands", which examines the origin of the gods before the great flood 11,000 years ago.
Website: https://www.invisibletemple.com/
Air date: February 22,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</si>
  <si>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lGZ01b-oVm4</t>
  </si>
  <si>
    <t>2022 02 21</t>
  </si>
  <si>
    <t>https://youtu.be/rwrJXBRx6TQ</t>
  </si>
  <si>
    <t>Ep. 1574 Kathleen Marden</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</si>
  <si>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Monday on FADE to BLACK: Kathleen Marden joins us to announce the release of her new book: "Forbidden Knowledge: A Personal Journey from Alien Abduction to Spiritual Transformation".
Kathleen Marden is an author, on camera expert, consultant, international conference presenter, experiencer advocate, intergenerational experiencer, and hypnosis practitioner. Since 1990, she has researched the perplexing nature of UFOs and the non-human entities associated with highly advanced aerial vehicles via her own groundbreaking research, investigation, and experimentation. She is the 2021 recipient of the International UFO Congress Lifetime Achievement Award.
For thirty years, she engaged in scientifically focused research on ET experiencers, the history of government involvement in major UFO studies, and the US Government’s obfuscation of the facts. During this time, she was closely associated with the Mutual UFO Network as its director of the experiencer research team and the Edgar Mitchell Foundation for Research into Extraterrestrial and Extraordinary Encounters as a research consultant and advisory board member. This has combined to give her a depth of knowledge that few possess.
Her interest in UFOs and contact began in 1961, when her aunt and uncle Betty and Barney Hill had a close encounter and subsequent abduction in New Hampshire’s White Mountains. She has conducted an extensive, multi-year investigation of their experiences. 
Website: www.kathleen-marden.com
Air date: February 21,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</si>
  <si>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rwrJXBRx6TQ</t>
  </si>
  <si>
    <t>2022 02 17</t>
  </si>
  <si>
    <t>https://youtu.be/y_s5WpSwbZ4</t>
  </si>
  <si>
    <t>Ep. 1573 Fadernight</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</si>
  <si>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Thursday on FADE to BLACK: It's another Fadernight with open-lines all night long!
Your calls, your conversation: UFOs, Conspiracy, Lost History, Time Travel and the Paranormal and Supernatural... un-edited, un-screened, and un-censored!!!
Fadernight is the greatest night of Talk Radio in all of the world.
The call-in number: 747-228-2051
Website: www.jimmychurchradio.com
Air date: February 17,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</si>
  <si>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y_s5WpSwbZ4</t>
  </si>
  <si>
    <t>2022 02 16</t>
  </si>
  <si>
    <t>https://youtu.be/qcqgjhvwxWs</t>
  </si>
  <si>
    <t>Ep. 1572 James Fox</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</si>
  <si>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Wednesday on FADE to BLACK: James Fox is back... we'll cover the status of his new film... the latest in the world of UFOs and the media... and of course, what he thinks about 2022 and Disclosure.
James was born in England and raised in New York and California. He began his journalism career early in life as an assistant to father/writer Charles Fox. Together they traveled on many magazine assignments, interviewing such notables as Stephen Hawking and race car legend Dan Gurney for the likes of Rolling Stone, Car &amp; Driver to Sports Illustrated. James finished and sold his first documentary to Discovery by the time he was 28. He has since completed and distributed TV projects for Sci-Fi, TLC, National Geographic and History Channel and has made frequent appearances on Larry King Live, Night Line, Dateline, Anderson Cooper and others.
His documentaries, "Out of the Blue", "I Know What I Saw", and "The Phenomenon", are some of the most respected films on the UFO subject.
Website: https://thephenomenonfilm.com/
Air date: February 16,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</si>
  <si>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qcqgjhvwxWs</t>
  </si>
  <si>
    <t>2022 02 15</t>
  </si>
  <si>
    <t>https://youtu.be/3r5Ly1AUXFM</t>
  </si>
  <si>
    <t>Ep. 1571 Lue Elizondo</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</si>
  <si>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Tuesday on FADE to BLACK: Lue Elizondo joins us to discuss all of the latest updates around his efforts in Washington, DC and the UAP issue... and we'll discuss Chris Mellon's latest article over at the DeBrief.
Luis “Lue” Elizondo is the former director of the Advanced Aerospace Threat Identification Program (ATTIP). As a senior counterintelligence officer for the Department of Defense, he operated throughout Afghanistan, the Middle East and Latin America. He’s a trained Special Agent who has led countless tactical and strategic missions both during wartime and times of peace.
Lue's academic background includes microbiology, immunology and parasitology, with research experience in tropical diseases. Luis is also an inventor who holds several patents.
Website: https://geni.us/TheObservers
Air date: February 15,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</si>
  <si>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3r5Ly1AUXFM</t>
  </si>
  <si>
    <t>2022 02 14</t>
  </si>
  <si>
    <t>https://youtu.be/GVyq8Bk5mEw</t>
  </si>
  <si>
    <t>Ep. 1570 Marla Martenson</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</si>
  <si>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Monday on FADE to BLACK: Marla Martenson joins us again for Valentine's Day and a full night of your relationship readings!!!
Marla is a Los Angeles based Matchmaker, Transformational Life Coach,  Energy Healer &amp; Tarot Reader.
She has been using her intuitive skills to connect singles with their soulmates for two decades. Marla also hosts a podcast called, The Mystical Matchmaker.
Marla’s latest memoir, The Magic Seeker humorously chronicles a year in her world as she balances her life as Cupid to muggle multi-millionaires, and her deep dive into the mystical, magical and the occult. 
Marla has been featured on The Today Show, WGN Chicago Morning News, Beyond Belief on Gaia TV, and hundreds of radio shows including Coast to Coast AM with George Noory &amp; Fade2Black.
Website: www.marlamartenson.com
Website: www.jimmychurchradio.com
Air date: February 14,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</si>
  <si>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GVyq8Bk5mEw</t>
  </si>
  <si>
    <t>2022 02 10</t>
  </si>
  <si>
    <t>https://youtu.be/22p9v9utAzc</t>
  </si>
  <si>
    <t>Ep. 1569 2022 FADERNIGHT</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</si>
  <si>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Thursday on FADE to BLACK: It's another Fadernight with open-lines all night long!
Your calls, your conversation: UFOs, Conspiracy, Lost History, Time Travel and the Paranormal and Supernatural... un-edited, un-screened, and un-censored!!!
Fadernight is the greatest night of Talk Radio in all of the world.
The call-in number: 747-228-2051
Website: www.jimmychurchradio.com
Air date: February 10,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</si>
  <si>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22p9v9utAzc</t>
  </si>
  <si>
    <t>2022 02 09</t>
  </si>
  <si>
    <t>https://youtu.be/SPbIYDX71fs</t>
  </si>
  <si>
    <t>Ep. 1568 2022 Micah Hanks</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</si>
  <si>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Wednesday on FADE to BLACK: Micah Hanks returns to discuss the recent Chris Mellon article at the Debrief: "Why is the Air Force AWOL on the UAP Issue?"
Micah is a writer, podcaster, history fanatic, science enthusiast, and philosophy junkie. His areas of focus include current events, cultural studies, technology, unexplained phenomena, and ways the future of humankind may be influenced by science and innovation in the coming decades.
Micah has appeared on numerous television and radio programs, including Coast to Coast AM with George Noory, Caravan to Midnight with John B.
Wells, the History Channel’s Guts and Bolts, CNN Radio and of course, Fade to Black.
He is author of several books, including The Ghost Rockets, Mysticism and the Molecule: The Search for Sentient Intelligence from Other Worlds, Reynolds Mansion: An Invitation to the Past and The UFO Singularity.
Micah currently hosts The Micah Hanks Program, formerly known as The Gralien Report, the Middle Theory podcast and The Seven Ages Audio Journal podcast and writes for the DeBrief.org website.
Websites:
http://www.micahhanks.com
https://thedebrief.org/
Air date: February 9,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</si>
  <si>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SPbIYDX71fs</t>
  </si>
  <si>
    <t>2022 02 08</t>
  </si>
  <si>
    <t>https://youtu.be/sxKxs_aZ6cY</t>
  </si>
  <si>
    <t>Ep. 1567 2022 Debbie Ziegelmeyer</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</si>
  <si>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Tuesday on FADE to BLACK: Debbie Ziegelmeyer joins us for the first time to discuss her new book: "The Alien Colonization of Earth's Waterways"... a full night of UFO/USO water related activity.
Debbie joined MUFON in 2000 and became a Field Investigator shorty after. She is currently a MUFON Star Team Investigator, the State Director of Missouri, a member of the MUFON Business Board of Directors, The Functional Director of Underwater Research and Recovery, a Benefactor, and Inner Circle member, and a MUFON Archivist. She is also a member of Ted Phillip’s S.I.U./T.P.R.C. Team, and in 2004, organized the MUFON Dive Team along with Tom Ferrario current T.P.R.C. Team leader. Debbie has over 1,200 completed UFO investigations, with over 860 of them being MUFON sighting reports. She also teaches a MUFON Field Investigator Dive Team course which instructs investigators in both in water and on shore responsibilities and protocols. 
As the Director of the Underwater Research and Recovery Team for the Mutual UFO Network, a PADI Scuba Instructor, and an experienced UAP/USO investigator, Debbie Ziegelmeyer has studied the USO (Unidentified Submerged Objects) phenomenon for decades. She now brings the culmination of this work to the public in this book. 
Website: https://www.amazon.com/Alien-Colonization-Earths-Waterways-Water-related/dp/1737899620
Air date: February 8, 2022
Fade To Black wtih Jimmy Church
https://jimmychurchradio.com</t>
  </si>
  <si>
    <t>sxKxs_aZ6cY</t>
  </si>
  <si>
    <t>2022 02 07</t>
  </si>
  <si>
    <t>https://youtu.be/YBYRYrvQR7g</t>
  </si>
  <si>
    <t>Ep. 1566 2022 CLE Recap Special</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</si>
  <si>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Monday on FADE to BLACK: This is our annual Conscious Life Expo Recap Special... we have pics, video and stories from the last three days...
Air date: February 7,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</si>
  <si>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YBYRYrvQR7g</t>
  </si>
  <si>
    <t>2022 02 02</t>
  </si>
  <si>
    <t>https://youtu.be/Fii4vTrbSxA</t>
  </si>
  <si>
    <t>Ep. 1565 Fadernight</t>
  </si>
  <si>
    <t>Tickets and info for Conscious Life Expo:
https://consciouslifeexpo.com/
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Wednesday on FADE to BLACK: It's FADERNIGHT with open lines all night long... your calls, your conversation: UFOs, Conspiracy, Time Travel, the Paranormal and Supernatural, Lost History and Pop Culture.
Fadernight is the greatest night in all of talk radio in all of the world... un-scripted, un-censored, un-screened, and un-filtered.
The call-in number: 747-228-2051
Air date: February 2,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</si>
  <si>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Fii4vTrbSxA</t>
  </si>
  <si>
    <t>2022 02 01</t>
  </si>
  <si>
    <t>https://youtu.be/jPzDxDtiUXw</t>
  </si>
  <si>
    <t>Ep. 1564 Marco Vigato</t>
  </si>
  <si>
    <t>Tickets and info for Conscious Life Expo:
https://consciouslifeexpo.com/
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Tuesday on FADE to BLACK: Marco Vigato is also here for the first time to discuss his new book: "The Empires of Atlantis".
Marco is an Italian born author, researcher and explorer who has dedicated the last 15 years to uncovering the truth about the origins of civilization. Educated at Harvard and Milan’s Bocconi University, he lives in Mexico City.
He is the author of The Empires of Atlantis, published by Inner Traditions, and has appeared on numerous documentaries, podcasts and TV shows as an expert in ancient Mesoamerica and the worldwide megalithic phenomenon.
In 2020 he founded the ARX Project with the objective of uncovering more evidence of what he believes was once a global sea-faring culture that vanished at the end of the last Ice Age.
Website: https://www.marcovigato.com/
Air date: February 1,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</si>
  <si>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jPzDxDtiUXw</t>
  </si>
  <si>
    <t>2022 01 31</t>
  </si>
  <si>
    <t>https://youtu.be/-dfMplS129Q</t>
  </si>
  <si>
    <t>Ep. 1563 F2B Chrissy Newton</t>
  </si>
  <si>
    <t>Tickets and info for Conscious Life Expo:
https://consciouslifeexpo.com/
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Monday on FADE to BLACK: Chrissy Newton, Director of Media &amp; PR for The Debrief, joins us for the first time to discuss UFO/UAPs in the media and the researchers who are pushing things forward towards Disclosure.
With an eye on the cosmos, the world beyond our own has always been a fascination for Chrissy. From UFOs, astronomy to ancient civilizations - her curiosity is as limitless as the universe. She is an owner of VOCAB
Communications also co-hosts the podcast Alt.Pop.Repeat.
Chrissy also hosts the tech, science, defence and UFO themed show called “Rebelliously Curious with Chrissy Newton” on The Debrief YouTube Channel and website. 
Website: www.thedebrief.org
Air date: January 31,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</si>
  <si>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-dfMplS129Q</t>
  </si>
  <si>
    <t>2022 01 27</t>
  </si>
  <si>
    <t>https://youtu.be/TttcHo9ia2c</t>
  </si>
  <si>
    <t>Ep. 1562 F2B Fadernight</t>
  </si>
  <si>
    <t>Tickets and info for Conscious Life Expo:
https://consciouslifeexpo.com/
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Thursday on FADE to BLACK: It's FADERNIGHT with open lines all night long... your calls, your conversation: UFOs, Conspiracy, Time Travel, the Paranormal and Supernatural, Lost History and Pop Culture.
Fadernight is the greatest night in all of talk radio in all of the world... un-scripted, un-censored, un-screened, and un-filtered.
The call-in number: 747-228-2051
Air date: January 27,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</si>
  <si>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TttcHo9ia2c</t>
  </si>
  <si>
    <t>2022 01 26</t>
  </si>
  <si>
    <t>https://youtu.be/W1d1jhfF2QA</t>
  </si>
  <si>
    <t>Ep. 1561 F2B Giorgio Tsoukalos</t>
  </si>
  <si>
    <t>Tickets and info for Conscious Life Expo:
https://consciouslifeexpo.com/
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Wednesday on FADE to BLACK: Giorgio Tsoukalos is back with us to discuss Season 18 of Ancient Aliens!
Giorgio, who, for over 20 years, has been the Director of Erich von Daniken’s Center for Ancient Astronaut Research. Giorgio has starred in and appeared on The History Channel, the Travel Channel, the National Geographic Channel, the Sci-Fi Channel, Fade to Black, and many other international television and radio programs about the latest discoveries in the Ancient Astronaut field.
Air date: January 26,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</si>
  <si>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W1d1jhfF2QA</t>
  </si>
  <si>
    <t>2022 01 25</t>
  </si>
  <si>
    <t>https://youtu.be/LwzSBe5fTfo</t>
  </si>
  <si>
    <t>Ep. 1560 F2B Rick Levine</t>
  </si>
  <si>
    <t>Tickets and info for Conscious Life Expo:
https://consciouslifeexpo.com/
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Tuesday on FADE to BLACK: Rick Levine joins us for the first time and we are going to do a full evening of learning about astrology, what it is, and what Rick may be able to tell us about the days and year ahead in 2022!
Rick Levine is a widely respected voice in the global astrology community. He has a special gift for bridging the gaps between astrology and spirituality, science and religion, the head and the heart. Cofounder of StarIQ.com, founding Trustee of Kepler College, for 8 years co-author of Barnes and Noble’s “Your Astrology Guide.” Every month, tens of thousands of astrology students from around the world view his teachings on YouTube. For nearly 20 years, Levine’s daily horoscopes reached millions of readers online. 
Rick is as comfortable writing mass-market Sun Sign Astrology as he is pushing the technical and theoretical envelopes of the profession. Every month, tens of thousands of astrology students from around the world view his teachings on YouTube. He is wizard by day, a net-junkie by night, and denies that time-traveling aliens have implanted microprocessors into his cerebral cortex.
Air date: January 25,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</si>
  <si>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LwzSBe5fTfo</t>
  </si>
  <si>
    <t>2022 01 24</t>
  </si>
  <si>
    <t>https://youtu.be/nPoGHdoyfUE</t>
  </si>
  <si>
    <t>Ep. 1559 F2B F2B AMA</t>
  </si>
  <si>
    <t>Tickets and info for Conscious Life Expo:
https://consciouslifeexpo.com/
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Monday on FADE to BLACK: F2B AMA That's right, finally we get an AMA after waiting for over a year... please post your questions on Twitter #f2b and #f2bq, on Facebook on our company radio page, and in our YouTube live chat.
Websites:
https://www.facebook.com/JimmyChurchRadio
https://www.youtube.com/c/FADETOBLACKRadio
https://twitter.com/JChurchRadio
Air date: January 24,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</si>
  <si>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nPoGHdoyfUE</t>
  </si>
  <si>
    <t>2022 01 20</t>
  </si>
  <si>
    <t>https://youtu.be/EvDyVbFd0l4</t>
  </si>
  <si>
    <t>Ep. 1558 F2B Fadernight Open-Lines</t>
  </si>
  <si>
    <t>Tickets and info for Conscious Life Expo:
https://consciouslifeexpo.com/
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Thursday on FADE to BLACK: It's FADERNIGHT with open lines all night long... your calls, your conversation: UFOs, Conspiracy, Time Travel, the Paranormal and Supernatural, Lost History and Pop Culture.
Fadernight is the greatest night in all of talk radio in all of the world... un-scripted, un-censored, un-screened, and un-filtered.
The call-in number: 747-228-2051
Air date: January 20,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</si>
  <si>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EvDyVbFd0l4</t>
  </si>
  <si>
    <t>2022 01 19</t>
  </si>
  <si>
    <t>https://youtu.be/CbYVBU3EzyU</t>
  </si>
  <si>
    <t>Ep. 1557 F2B Chris Plain</t>
  </si>
  <si>
    <t>Tickets and info for Conscious Life Expo:
https://consciouslifeexpo.com/
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Wednesday on FADE to BLACK: Chris Plain is the Head Science Writer for The DeBrief and tonight we are going to take a deep dive into all things science in the world of UFOs, UAPs, defense, our agencies and how it may apply to Disclosure in 2022.
A self-described science nerd, Chris began his writing career in 1991 as a member of the UCLA Comedy Club. Over the next three decades, he was written for the stage, screen, TV and radio, covering topics as varied as Commercial Space Travel, UFOs, and the Los Angeles Lakers. In 2015, Chris released his debut novel “Whispers of Fate”, the first in a planned seven volume Epic Fantasy Saga the Heirloom Ores, with the 2nd and 3rd books released in 2016 and 2018 respectively. His latest novel, a Science Fiction adventure titled “Titan” is scheduled for release in the Fall of 2021, while the 4th book in the Ores saga is due the following year. Chris also contributes regularly to Uapresearch.com, and writes his own blog.
Air date: January 19,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</si>
  <si>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CbYVBU3EzyU</t>
  </si>
  <si>
    <t>2022 01 18</t>
  </si>
  <si>
    <t>https://youtu.be/wPrHWAMU5IM</t>
  </si>
  <si>
    <t>Ep. 1556 F2B Pete McCarthy</t>
  </si>
  <si>
    <t>Tickets and info for Conscious Life Expo:
https://consciouslifeexpo.com/
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Tuesday on FADE to BLACK: Pete McCarthy, the host of Creepy Little Book, joins us for a full night of the Mystery of Antarctica... this is a true Not-To-Miss show!!!
Peter McCarthy is considered by some to be a master of mystery and antiquary of the arcane or perhaps just a weirdo yelling in the dark.  A student of the UFO mythology and a dedicated researcher into ancient mysteries, he has invested decades into probing the unknown and unexplained. Starting as a boy lost amid the library shelves delving into ufology, cryptozoology, and ancient mystery religions. Up through his younger years as an altar boy during the height of the satanic panic where the devil was under every rock and roll record.
Once headhunted for the clergy his rebellious soul yearned for a life on stage fronting punk bands. But the life of rocker is fraught with peril and by sheer force of fire, anger, and determination he made it through.
For the past seven years he has been the host of the Creepy Little Book, a show with a focus on the fringe. Everything from the esoteric to the extraterrestrial, the spiritual to the supernatural and all that lies between.
You can find him 3 nights a week Wednesday, Friday and Sunday at 1AM EST, live on YouTube or catch the podcasts on Spotify and speaker or wherever you find great podcasts.
Air date: January 18,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</si>
  <si>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wPrHWAMU5IM</t>
  </si>
  <si>
    <t>2022 01 17</t>
  </si>
  <si>
    <t>https://youtu.be/Ocz0j5907TM</t>
  </si>
  <si>
    <t>Ep. 1555 F2B Gail Thackray</t>
  </si>
  <si>
    <t>Tickets and info for Conscious Life Expo:
https://consciouslifeexpo.com/
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Monday on FADE to BLACK: Gail Thackray joins us for a night of Soul Fix and Repair!
Gail is a success coach who believes we can be both materially successful and lead a spiritually empowered life. 
She is the author of “30 Days to Prosperity: A workbook to Manifest Abundance,” “What’s Up with Your Life? Finding and Living Your True Purpose,” and several spiritual books on Natural Healing, Reiki and Developing Intuition. Gail has led groups around the world seeking inner truth and spiritual enlightenment. She is extremely intuitive helping people embrace these aspects into their daily lives.
Recently, Gail surprised us all with her latest book, “Running with Wolves” revealing her former life as a mega business mogul at the launch of the adult Internet.
Air date: January 17,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</si>
  <si>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Ocz0j5907TM</t>
  </si>
  <si>
    <t>2022 01 13</t>
  </si>
  <si>
    <t>https://youtu.be/UlCfIfKKzvs</t>
  </si>
  <si>
    <t>Ep. 1554 F2B Fadernight Open-Lines</t>
  </si>
  <si>
    <t>Tickets and info for Conscious Life Expo:
https://consciouslifeexpo.com/
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Thursday on FADE to BLACK: It's FADERNIGHT with open lines all night long... your calls, your conversation: UFOs, Conspiracy, Time Travel, the Paranormal and Supernatural, Lost History and Pop Culture.
Fadernight is the greatest night in all of talk radio in all of the world... un-scripted, un-censored, un-screened, and un-filtered.
The call-in number: 747-228-2051
Air date: January 13, 2022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</si>
  <si>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UlCfIfKKzvs</t>
  </si>
  <si>
    <t>2022 01 12</t>
  </si>
  <si>
    <t>https://youtu.be/6udoqz5rUoE</t>
  </si>
  <si>
    <t>Ep. 1553 F2B Susan Slaughter, Serena Wright Taylor</t>
  </si>
  <si>
    <t>Tickets and info for Conscious Life Expo:
https://consciouslifeexpo.com/
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Wednesday on FADE to BLACK: Susan Slaughter and Serena Wright Taylor join us for a full preview of the 2022 Conscious Life Expo!
Susan is a paranormal investigator whose investigative works can be seen on series like Syfy’s Ghost Hunters International, The Dark Zone TV, and Travel Channel’s Paranormal Caught on Camera. In her 16 years of investigating supernatural phenomena world wide in over 30 countries, she has investigated all sorts of historical locations from ancient Incan and Mayan temples, hidden tunnels and crypts from The Knight’s Templar, medieval castles, Spanish fortresses, and old colonial plantations.
Serena Wright Taylor is an award-winning Conference Producer, Intuitive Vedic Astrologer UFO researcher and Humanitarian. She became interested in UFOs and Extra-Terrestrials from experiences during childhood in England which led her to study philosophies and meditation from a very young age.
As Associate Producer with the Conscious Life Expo for the past 19 years, she runs the UFO Section and Ancient Mysteries sections of the expo. She is the host of the UFO Panel and also produces the Ancient Secrets Panel, bringing in experts in these fields and also sharing her own research into various UFO cases and our hidden ancient history.
She has traveled to Puerto Rico twice to research the major UFO activity there and keeps in touch with expert investigator/journalist Jorge Martin in Puerto Rico to keep up to date with the UFO and Extra Terrestrial situation.
Website: https://vimana.org/ 
Air date: January 12, 2021
Fade To Black wtih Jimmy Church
https://jimmychurchradio.com</t>
  </si>
  <si>
    <t>6udoqz5rUoE</t>
  </si>
  <si>
    <t>2022 01 11</t>
  </si>
  <si>
    <t>https://youtu.be/cAsOVFAeAA4</t>
  </si>
  <si>
    <t>Ep. 1552 F2B Emily Harrison</t>
  </si>
  <si>
    <t>Tickets and info for Conscious Life Expo:
https://consciouslifeexpo.com/
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Tuesday on FADE to BLACK: Emily Harrison joins us for the first time for a full night of the Akashic Records... what are they? How can we access them? And, how can we utilize their information? All that and much more!
Emily is the Founder/Director of The Akashic Academy, a modern day mystery school, dedicated to sharing knowledge that is empowering the planet to resource superconscious intelligence from within.  After being featured on CBS, NBC, HBO, Lifetime, Netflix, Thrive, and at Harvard University. Emily is now creating quantum, in person experiences, within the most profound grid points on the planet, so people can experience accelerated activation and embodiment of their Soul mission. 
Air date: January 11,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</si>
  <si>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cAsOVFAeAA4</t>
  </si>
  <si>
    <t>2022 01 10</t>
  </si>
  <si>
    <t>https://youtu.be/B9nnCFgRmKQ</t>
  </si>
  <si>
    <t>Ep. 1551 F2B Micah Hanks</t>
  </si>
  <si>
    <t>Tickets and info for Conscious Life Expo:
https://consciouslifeexpo.com/
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Monday on FADE to BLACK: Micah Hanks returns to take a deep dive into the UAP question as we move in to 2022!
Micah is a writer, podcaster, history fanatic, science enthusiast, and philosophy junkie. His areas of focus include current events, cultural studies, technology, unexplained phenomena, and ways the future of humankind may be influenced by science and innovation in the coming decades.
Micah has appeared on numerous television and radio programs, including Coast to Coast AM with George Noory, Caravan to Midnight with John B.
Wells, the History Channel’s Guts and Bolts, CNN Radio and of course, Fade to Black.
He is author of several books, including The Ghost Rockets, Mysticism and the Molecule: The Search for Sentient Intelligence from Other Worlds, Reynolds Mansion: An Invitation to the Past and The UFO Singularity.
Micah currently hosts The Micah Hanks Program, formerly known as The Gralien Report, the Middle Theory podcast and The Seven Ages Audio Journal podcast and writes for the DeBrief.org website.
Air date: January 10,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</si>
  <si>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B9nnCFgRmKQ</t>
  </si>
  <si>
    <t>2022 01 06</t>
  </si>
  <si>
    <t>https://youtu.be/LsHHNcJbkSQ</t>
  </si>
  <si>
    <t>Ep. 1550 F2B Linda Moulton Howe</t>
  </si>
  <si>
    <t>Tickets and info for Conscious Life Expo:
https://consciouslifeexpo.com/
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Thursday on FADE to Black: Linda Moulton Howe joins us to kick off the new year and give us her thoughts on how 2021 shaped up and what 2022 will bring us in the world of Disclosure.
Linda is a graduate of Stanford University with a Master’s Degree in Communication and has received local, national and international awards, including three regional Emmys, a national Emmy nomination and a Station Peabody award.
Linda produces reports and edits Earthfiles.com, and hosts her live YouTube show each week as well as being on Ancient Aliens since it's first season.
Ms. Howe has traveled to Venezuela, Peru, Brazil, England, Norway, France, Switzerland, The Netherlands, Yugoslavia, Turkey, Ethiopia, Kenya, Egypt, Australia, Japan, Canada, Mexico, the Yucatan and Puerto Rico for her research and productions.
Website: http://www.earthfiles.com
Air date: January 6,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</si>
  <si>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LsHHNcJbkSQ</t>
  </si>
  <si>
    <t>2022 01 05</t>
  </si>
  <si>
    <t>https://youtu.be/4o9_CX2x_WI</t>
  </si>
  <si>
    <t>Ep. 1549 F2B Chad Calek</t>
  </si>
  <si>
    <t>Tickets and info for Conscious Life Expo:
https://consciouslifeexpo.com/
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Wednesday on FADE to BLACK: Chad Calek joins us do discuss the release of his latest film: "74 Minutes".
Chad Calek is the former director and cast member of such popular television shows as A&amp;E's Paranormal State, The Ghost Prophecies and Verizon Go90's GHOSTED series, as well as the award-winning documentary filmmaker that produced, directed and edited such documentaries as AMERICAN GHOST HUNTER, A BLOOD RED SKY, the "SIR NOFACE" docuseries and more.
In his brand new 74 MINUTES documentary, Calek shares the most compelling paranormal evidence ever captured during the course of his 25-year investigative career, in addition to the thoughts and theories that he developed after experiencing some of the most intense paranormal activity ever captured on film.
Website: https://www.facebook.com/ChadCalek
Air date: January 5,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</si>
  <si>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4o9_CX2x_WI</t>
  </si>
  <si>
    <t>2022 01 04</t>
  </si>
  <si>
    <t>https://youtu.be/sYp0D8PtKK4</t>
  </si>
  <si>
    <t>Ep. 1548 F2B Don Schmitt</t>
  </si>
  <si>
    <t>Tickets and info for Conscious Life Expo:
https://consciouslifeexpo.com/
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Tuesday on FADE to BLACK: Don Schmitt is back to discuss the UFO question moving forward in 2022.
Don Schmitt is the former co-director of the J. Allen Hynek Center for UFO Studies in Chicago where he served as Director of Special Investigations for 10 years. Prior to that time, he was a special investigator for the late Dr. J. Allen Hynek and the art director for the International UFO Reporter. Schmitt graduated from MATC with a degree in Commercial Art and graduated cum laude from Concordia University with a degree in Liberal Arts.
He is author of hundreds of articles about UFOs as well as the co-author of six best-selling books UFO Crash at Roswell, The Truth About the UFO Crash at Roswell, Witness To Roswell, Witness to Roswell: Revised Addition, Inside the Real Area 51; The Secret History of Wright Patterson, and Coverup at Roswell.
Air date: January 4,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</si>
  <si>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sYp0D8PtKK4</t>
  </si>
  <si>
    <t>2022 01 03</t>
  </si>
  <si>
    <t>https://youtu.be/JD_-diHpJdo</t>
  </si>
  <si>
    <t>Ep. 1547 F2B Reuben Langdon</t>
  </si>
  <si>
    <t>Tickets and info for Conscious Life Expo:
https://consciouslifeexpo.com/
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Monday on FADE to BLACK: Reuben Langdon joins us as our first guest for 2022 and we are going to discuss Season 3 of "Conversations with E.D.".
Reuben Langdon is an international Stuntman, Actor, Filmmaker and Video Game Star whose work you can see in productions like Pirates of the Caribbean, the Power Rangers series, and the highest grossing film of all time, Avatar, where he was the stunt double of Jake Sully’s alien Avatar. Reuben shot to stardom in the video game world with leading roles as Ken Masters in Street Fighter and Dante in the Devil May Cry franchise. His film and television career has given him the opportunity to work with some of the biggest names on the silver screen, from actors Jackie Chan and Andy Serkis, to directors James Cameron, Peter Jackson, and Steven Spielberg.
It was while working on James Cameron’s Avatar that Reuben had his first UFO sighting and this sent him in the direction of UFOlogy and the paranormal. For over a decade now Reuben Has been researching the Extra-Terrestrial phenomenon. He is the host of the popular TV show Interview With E.D. (Extra-Dimensionals) on the Gaia Network, and in 2013 he co-produced the five-day event at the National Press Club in Washington DC called the Citizen Hearing on Disclosure. The historical event brought together over 40 witnesses, mostly ex-government and military, to testify in front of 6 former members of Congress in a mock congressional hearing about ETs engaging the human race. To date, it is still the most comprehensive body of evidence and testimony delivered to the public on the ET subject matter.
Air date: January 3,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</si>
  <si>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JD_-diHpJdo</t>
  </si>
  <si>
    <t>2021 12 30</t>
  </si>
  <si>
    <t>https://youtu.be/HkX1oq0wR7k</t>
  </si>
  <si>
    <t>Ep. 1546 F2B Last Show of 2021</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</si>
  <si>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Thursday on FADE to BLACK: It's our last show for 2021, and we are celebrating with our audience... because it's also a FADERNIGHT with open lines all night long! Your calls, your conversation: UFOs, Conspiracy, Time Travel, the Paranormal and Supernatural, Lost History and Pop Culture.
Fadernight is the greatest night in all of talk radio in all of the world... un-scripted, un-censored, un-screened, and un-filtered.
The call-in number: 747-228-2051
Air date: December 30,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</si>
  <si>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HkX1oq0wR7k</t>
  </si>
  <si>
    <t>2021 12 29</t>
  </si>
  <si>
    <t>https://youtu.be/_FQrOs5yQ6E</t>
  </si>
  <si>
    <t>Ep. 1545 F2B Richard Dolan</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</si>
  <si>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Wednesday on FADE to BLACK: Richard Dolan returns as our last guest for 2021... as it should be. We will do a full UFO year in review and then discuss what may go down in 2022.
Richard is one of the world’s leading researchers and writers on the subject of UFOs, and believes that they constitute the greatest mystery of our time.
Dolan completed his graduate work at the University of Rochester, where he studied U.S. Cold War strategy, European history, and international diplomacy. Richard also studied at Alfred University and Oxford University.
He is the author of UFOs and the National Security State, he co-authored with Bryce Zabel, A.D. After Disclosure and his latest book is: UFOs and the 21st Century Mind.
Richard hosts a weekly radio show, The Richard Dolan Show, on KGRA radio. He is currently featured on several television series and documentaries, including Ancient Aliens, Hangar One: The UFO Files and Close Encounters.
Website:
https://richarddolanmembers.com/
Air date: December 29,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</si>
  <si>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_FQrOs5yQ6E</t>
  </si>
  <si>
    <t>2021 12 28</t>
  </si>
  <si>
    <t>https://youtu.be/S8XNSA_tLOQ</t>
  </si>
  <si>
    <t>Ep. 1544 F2B Peter Robbins</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</si>
  <si>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Tuesday on FADE to BLACK: Peter Robbins joins us for an open and honest discussion about where we are with the media and the subject of UFOs/UAPs as we head into the New Year.
Peter is an investigative writer, author and lecturer whose writing and research are focused on the subject of truly anomalous UFOs and their implications for humanity. He has appeared as a guest on and been consultant to numerous radio shows, television programs and documentaries.
TV appearances include “Ancient Aliens,” the History Channel’s “Britain’s Roswell;” "Unsolved Mysteries;" "Good Day New York;" “The O’Reilly Factor,” FOX-NY; “The Real Roswell,” Nat Geo Channel; and The SCI FI Channel documentary “UFO Invasion At Rendlesham”.
Websites:
https://www.facebook.com/PeterRobbinsNY
https://twitter.com/PeterRobbinsUFO
Air date: December 28,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</si>
  <si>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S8XNSA_tLOQ</t>
  </si>
  <si>
    <t>2021 12 27</t>
  </si>
  <si>
    <t>https://youtu.be/kK-Y3JPcdVs</t>
  </si>
  <si>
    <t>Ep. 1543 F2B Adam Apollo</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</si>
  <si>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Monday on FADE to BLACK: Adam Apollo joins us for a conversation about 2021 with Disclosure and Contact and what we can expect from 2022.
As a child, Adam Apollo had several encounters with extraterrestrial starships. Since awakening at 15 years, Adam dedicated himself to extensive studies in theoretical physics, symbolic geometry, past-life recall, sanskaric healing, Taoist alchemy, martial arts, energy therapies, occult magic, and many diverse ancient and modern spiritual traditions and practices.
He is a founder of the UNIFY movement and several education and technology based companies and organizations, as well as a faculty member for the Resonance Academy for Unified Physics, the Guardian Alliance Academy for self-mastery, and the Visionary Arts Academy.
Apollo has also provided development, consultation, and white paper editing for multiple organizations focusing on sovereignty, decentralization, and cryptocurrencies, including Swarm.Fund, the Economic Space Agency, Trust Graph, the Decentralized Identity Reputation Kernel, EVShare, Terra M/X and others. 
Adam Apollo is dedicated to achieving a sustainable and thriving interplanetary culture.
Air date: December 27,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</si>
  <si>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kK-Y3JPcdVs</t>
  </si>
  <si>
    <t>2021 12 21</t>
  </si>
  <si>
    <t>https://youtu.be/6Vt9j9bNa30</t>
  </si>
  <si>
    <t>Ep. 1542 F2B Fader Christmas</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</si>
  <si>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Tuesday on FADE to BLACK: Tonight, it's our annual Fader Christmas Special... and then we are taking the rest of the week off... we have some special guests and we are also taking your Christmas phone calls: The call-in number: 747-228-2051
Air date: December 21,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</si>
  <si>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6Vt9j9bNa30</t>
  </si>
  <si>
    <t>2021 12 20</t>
  </si>
  <si>
    <t>https://youtu.be/nZ9gcrGZ9_Y</t>
  </si>
  <si>
    <t>Ep. 1541 F2B Jonny Enoch</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</si>
  <si>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Monday on FADE to BLACK: Jonny Enoch is with us and we are going to talk about his recent information gathering on all things strange... UFOs, technology, and the state of our world.
Jonny’s ground-breaking research has been featured in numerous interviews, articles and has been well received at conferences. His goal is to prepare the public for full disclosure and create a peaceful future that includes space exploration and the development of consciousness based sciences.
Air date: December 20,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</si>
  <si>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nZ9gcrGZ9_Y</t>
  </si>
  <si>
    <t>2021 12 17</t>
  </si>
  <si>
    <t>https://youtu.be/6ZCCTFqP76w</t>
  </si>
  <si>
    <t>Livestream w  Avi Loeb, William Henry, Chris Issa and Jimmy Church</t>
  </si>
  <si>
    <t>A very special presentation for the film: The Observers.
Streamed December 17th, 2021
Fade To Black wtih Jimmy Church
https://jimmychurchradio.com</t>
  </si>
  <si>
    <t>6ZCCTFqP76w</t>
  </si>
  <si>
    <t>2021 12 16</t>
  </si>
  <si>
    <t>https://youtu.be/8Cqckh9UWCE</t>
  </si>
  <si>
    <t>Ep. 1540 F2B Fadernight</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</si>
  <si>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Thursday on FADE to BLACK: It's our 8th Anniversary Special Event and it's also on a FADERNIGHT with open lines all night long... your calls, your conversation: UFOs, Conspiracy, Time Travel, the Paranormal and Supernatural, Lost History and Pop Culture.
Fadernight is the greatest night in all of talk radio in all of the world... un-scripted, un-censored, un-screened, and un-filtered.
The call-in number: 747-228-2051
Air date: December 16,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</si>
  <si>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8Cqckh9UWCE</t>
  </si>
  <si>
    <t>2021 12 15</t>
  </si>
  <si>
    <t>https://youtu.be/H8GZLXGXgZI</t>
  </si>
  <si>
    <t>Ep. 1539 F2B Rudy Sarzo</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</si>
  <si>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Wednesday on FADE to BLACK: Rudy Sarzo joins us for the first time and we are going to talk about... well, music... and we'll jump into everything from consciousness to physics... all with the greatest rock-n-roll bass player on planet earth!
As a member of Ozzy Osbourne’s band, from 1981-1982, Rudy toured the world in support of the “Blizzard of Ozz” and “Diary Of a Madman” records. His bass playing can be heard on Ozzy’s multimillion selling CD “Tribute” and “Speak of the Devil” CD and DVD.
As a member of Quiet Riot from 1982 to 1985, Rudy recorded the multi-platinum album “Metal Health," the first Heavy Metal debut to reach #1 on the Billboard charts.
Rudy was voted #1 Bassist in Circus Magazine for 1983.
As a member of Whitesnake from 1987-1994, Rudy recorded the multi-platinum album “Slip of the Tongue." 
In 2004, Rudy joined Yngwie Malmsteen’s Rising Force for the U.S. 30 city “Attack Tour."
In 2004, Rudy became a member of DIO and remained the band's bassist until Ronnie's passing in 2010. 
In addition, when Rudy was not busy with DIO, he toured the world with Blue Oyster Cult until 2012. From 2013 through 2014 Rudy was a recording and touring member of Geoff Tate's Queensryche.
From 2017-2021, Rudy was a member of The Guess Who.
In 2005, he published the Kindle #1 Best Selling book, "Off the Rails: Aboard the Crazy Train in the Blizzard of Ozz."
Today, Rudy is back with Quiet Riot and hosting his own radio show and podcast: Six Degrees of Sarzo on Monsters of Rock Radio.
Air date: December 15,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</si>
  <si>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H8GZLXGXgZI</t>
  </si>
  <si>
    <t>2021 12 14</t>
  </si>
  <si>
    <t>https://youtu.be/GwjB25RBtZM</t>
  </si>
  <si>
    <t>Ep. 1538 F2B Jason Martell</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</si>
  <si>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Tuesday on FADE to BLACK: Jason Martell
For over 20 years, Mr. Martell has been one of the leading researchers and lectures specializing in ancient civilization technologies. Mr Martell's research has been featured worldwide on numerous television and radio networks such as The Discovery Channel, Syfy Channel, and the BBC. He is currently a regular guest on the show "Ancient Aliens" on the History Channel. 
His book "Knowledge Apocalypse", the 10 Year Anniversary Edition, will publish and release on December 17th, 2021.
Air date: December 14,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</si>
  <si>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GwjB25RBtZM</t>
  </si>
  <si>
    <t>2021 12 13</t>
  </si>
  <si>
    <t>https://youtu.be/f1KsdS_qqj0</t>
  </si>
  <si>
    <t>Ep. 1537 F2B Caroline Cory</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</si>
  <si>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Monday on FADE to BLACK: Caroline Cory joins us to discuss the Science of the Phenomenon and how she applies science to all of her films that explore everything from humans to the universe.
Caroline is a filmmaker, futurist, international speaker and the visionary author of best-selling books on Consciousness and Quantum Healing. As a child and throughout her life, Cory has had numerous otherworldly encounters, which led her to become deeply connected to spirituality, the study of Consciousness and the mechanics of the Universe.
In 2010, Cory founded Omnium Media and has also written, directed, and produced short and feature animated films and completed several feature and TV pilot screenplays.
In addition to writing and producing, Cory has appeared as a guest expert at major conferences and on television shows about supernatural phenomena including History Channel's popular series ANCIENT ALIENS.
Air date: December 13,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</si>
  <si>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f1KsdS_qqj0</t>
  </si>
  <si>
    <t>2021 12 10</t>
  </si>
  <si>
    <t>https://youtu.be/Im4B_pb9DCc</t>
  </si>
  <si>
    <t>Livestream w  Billy Carson Leon Kennedy</t>
  </si>
  <si>
    <t>Watch The Observers NOW:
https://geni.us/TheObservers
This is a special livestream w/ the EP of The Observers, Leon Kennedy and Billy Carson!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</si>
  <si>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Im4B_pb9DCc</t>
  </si>
  <si>
    <t>2021 12 09</t>
  </si>
  <si>
    <t>https://youtu.be/wLq8syhnVHY</t>
  </si>
  <si>
    <t>Ep. 1536 F2B Fadernight</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</si>
  <si>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Thursday on FADE to BLACK: It's FADERNIGHT with open lines all night long... your calls, your conversation: UFOs, Conspiracy, Time Travel, the Paranormal and Supernatural, Lost History and Pop Culture.
Fadernight is the greatest night in all of talk radio in all of the world... un-scripted, un-censored, un-screened, and un-filtered.
The call-in number: 747-228-2051
Air date: December 9,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</si>
  <si>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wLq8syhnVHY</t>
  </si>
  <si>
    <t>2021 12 08</t>
  </si>
  <si>
    <t>https://youtu.be/QTvltAd98ks</t>
  </si>
  <si>
    <t>Ep. 1535 F2B Jorge Luis Delgado</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</si>
  <si>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Wednesday on FADE to BLACK: Jorge Luis Delgado joins us live from Peru and tonight we are going to discuss the history of ET Contact in South America that continues through to today!
Jorge Luis was born in the Andes of Peru, descended from the native cultures of Quechua and Aymara. When he was eleven years old he became a Chakaruna, a bridge being and he shared this solar heritage in different parts of the world. He has participated in television shows on the History Channel and in more than ten episodes of Ancient Aliens.
He is also the author of the books: "Andean Awakening" and "Inca Wisdom: Return to Happiness". He presents to the world the Gate of Willka Uta, better known as the interdimensional gate of Lord Aramu Muru.
Air date: December 8,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</si>
  <si>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QTvltAd98ks</t>
  </si>
  <si>
    <t>2021 12 07</t>
  </si>
  <si>
    <t>https://youtu.be/p103boznnNk</t>
  </si>
  <si>
    <t>Ep. 1534 F2B Jason Quitt</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</si>
  <si>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Tuesday on FADE to BLACK: Jason Quitt returns! Tonight we'll find out what he has been up to since his last public appearance on F2B... his new book that is about to be published... and of course, the history of Christmas!
Jason is a graduate of the Institute of Energy Wellness, and a student of Algonquin Shamanism and has been training and working with many teachers, shamans, and traditional healers from around the world.
Mr. Quitt is also the author of “Forbidden Knowledge – Revelations of a multidimensional time traveler ” – “The Egyptian Postures of Power Ancient Qi Gong System” &amp; “The Yosef Codes – Sacred geometry Mandalas”.
Air date: December 7,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</si>
  <si>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p103boznnNk</t>
  </si>
  <si>
    <t>2021 12 06</t>
  </si>
  <si>
    <t>https://youtu.be/VZLLVkebFlE</t>
  </si>
  <si>
    <t>Ep. 1533 F2B Avi Loeb</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</si>
  <si>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Monday on FADE to BLACK: Prof. Avi Loeb of Harvard University joins us to discuss the Galileo Project and the hunt for evidence of ET and ETC here and throughout the Milky Way and beyond!
Avi Loeb is a theoretical physicist who works on astrophysics and cosmology.
Professor Loeb is the Frank B. Baird Jr. Professor of Science at Harvard University. He had been the longest serving Chair of Harvard's Department of Astronomy (2011–2020), Founding Director of Harvard's Black Hole Initiative (since 2016) and Director of the Institute for Theory and Computation (since 2007) within the Harvard-Smithsonian Center for Astrophysics.
He is the author of the best selling book: 'Extraterrestrial: The First Sign of Intelligent Life Beyond Earth'.
Air date: December 6,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</si>
  <si>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VZLLVkebFlE</t>
  </si>
  <si>
    <t>2021 12 03</t>
  </si>
  <si>
    <t>https://youtu.be/RH-sFqwrVFI</t>
  </si>
  <si>
    <t>FADE to BLACK Special LIVE Event w  Richard Dolan!</t>
  </si>
  <si>
    <t>Watch The Observers NOW:
https://geni.us/TheObservers
This is a special livestream w/ Richard Dolan and director of The Observers, Roger R. Richards and hosted by Jimmy Church.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</si>
  <si>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RH-sFqwrVFI</t>
  </si>
  <si>
    <t>2021 12 02</t>
  </si>
  <si>
    <t>https://youtu.be/W1DtyMixChc</t>
  </si>
  <si>
    <t>Ep. 1532 F2B Fadernight Open-Lines</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</si>
  <si>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Thursday on FADE to BLACK: It's FADERNIGHT with open lines all night long... your calls, your conversation: UFOs, Conspiracy, Time Travel, the Paranormal and Supernatural, Lost History and Pop Culture.
Fadernight is the greatest night in all of talk radio in all of the world... un-scripted, un-censored, un-screened, and un-filtered.
The call-in number: 747-228-2051
Air date: December 2,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</si>
  <si>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W1DtyMixChc</t>
  </si>
  <si>
    <t>2021 12 01</t>
  </si>
  <si>
    <t>https://youtu.be/yHXCboVAR7E</t>
  </si>
  <si>
    <t>Ep. 1531 F2B Nick Redfern</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</si>
  <si>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Wednesday on FADE to BLACK: Nick Redfern joins us to discuss his new book: Time Travel: The Science and Science Fiction.
Nick works full time as an author, lecturer, and journalist. He writes about a wide range of unsolved mysteries, including Bigfoot, UFOs, the Loch Ness Monster, alien encounters, and government conspiracies. His books include For Nobody’s Eyes Only; Monster Files; The World’s Weirdest Places; The Pyramids and the Pentagon; Keep Out!; The Real Men in Black; The NASA Conspiracies; Contactees; and Memoirs of a Monster Hunter. He writes for UFO Magazine and Mysterious Universe. Nick has appeared on numerous television shows, including Fox News; The History Channel’s Ancient Aliens, Monster Quest, and UFO Hunters; VH1’s Legend Hunters; National Geographic Channel’s The Truth about UFOs and Paranatural; BBC’s Out of this World; MSNBC’s Countdown; and SyFy Channel’s Proof Positive.
Website: http://nickredfernfortean.blogspot.com/
Air date: December 1, 2021
Our LIVE show 7-10pm PT Mon-Thursday:
https://jimmychurchradio.com/
FADE to BLACK Fadernaut Memberships:
https://jimmychurchradio.com/membership-options/
FADE to BLACK Podcast subscriptions:
https://jimmychurchradio.com/podcast/
FADE to BLACK on Facebook:
https://facebook.com/JimmyChurchRadio</t>
  </si>
  <si>
    <t>yHXCboVAR7E</t>
  </si>
  <si>
    <t>2021 11 30</t>
  </si>
  <si>
    <t>https://youtu.be/-3SxnhdzSAQ</t>
  </si>
  <si>
    <t>Ep. 1530 F2B William Henry</t>
  </si>
  <si>
    <t>Watch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Tuesday on FADE to BLACK: William Henry joins us to talk about the film, The Observers and his recent trip to Egypt that he just completed two days ago... Jesse Ventura re-scheduled his time with us and he'll join us next week!
William is a Nashville-based author, investigative mythologist, and TV presenter. He is an internationally recognized authority on human spiritual potential, transformation and ascension...with over 30 years of research distilled into 18 books and numerous video presentations
He incorporates historical, religious, spiritual, scientific, archaeological and other forms of such knowledge into factually-based theories and conclusions that we are actually experiencing in our lifetime.
William is a contributor to the History Channel program, Ancient Aliens, and host of the Gaia TV series The Awakened Soul: The Lost Science of Ascension, and Arcanum.
His latest book is The Skingularity Is Near: The Next Human, the Perfect Rainbow Light Body and the Technology of Human Transcendence.
Website: http://www.williamhenry.net
Air date: November 30,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</si>
  <si>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-3SxnhdzSAQ</t>
  </si>
  <si>
    <t>2021 11 29</t>
  </si>
  <si>
    <t>https://youtu.be/v4-aXFvdjjg</t>
  </si>
  <si>
    <t>Ep. 1529 F2B Extraordinary  The Revelations</t>
  </si>
  <si>
    <t>Pre-order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Monday on FADE to BLACK: It's the world premiere for Extraordinary: The Revelations... and we have director Jon Sumple, producers Jack Roth, Lori Wagner, and author, researcher and host, LA Marzulli joining us to discuss the film and it's importance to our community and the world during the most significant time in world history.
Website: https://geni.us/ExtraordinaryTheRev
Air date: November 29,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</si>
  <si>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v4-aXFvdjjg</t>
  </si>
  <si>
    <t>2021 11 25</t>
  </si>
  <si>
    <t>https://youtu.be/-salcOxhi9Y</t>
  </si>
  <si>
    <t>Ep. 1528 F2B Fadernight Thanksgiving</t>
  </si>
  <si>
    <t>Pre-order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it's Thanksgiving! We are having a very special Thankgiving FADERNIGHT with open lines all night long... your calls, your conversation: UFOs, Conspiracy, Time Travel, the Paranormal and Supernatural, Lost History and Pop Culture... 
Fadernight is the greatest night in all of talk radio in all of the world... un-scripted, un-censored, un-screened, and un-filtered.
The call-in number: 747-228-2051
Air date: November 25,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</si>
  <si>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-salcOxhi9Y</t>
  </si>
  <si>
    <t>2021 11 24</t>
  </si>
  <si>
    <t>https://youtu.be/nw2V3pFTDEM</t>
  </si>
  <si>
    <t>Ep. 1527 F2B Dave Schrader</t>
  </si>
  <si>
    <t>Pre-order Extraordinary: The Revelations NOW:
https://geni.us/ExtraordinaryTheRev
Watch The Observers NOW:
https://geni.us/TheObservers
River Moon Coffee:
https://rivermoonwellness.com/product-category/jimmy-church/
My Patriot Supply: Prepare with Jimmy!
https://mypatriotsupply.com/pages/rs-repdig-fade-to-black-may-2020?rfsn=1750310.2a7b74&amp;subid=jimmy.church
Tonight, Wednesday on FADE to BLACK: Dave Schrader is back on F2B! One of the biggest voices in the paranormal and supernatural... and tonight we will talk about the possibilty of something that may be lurking in the White House for the last 200 years... and influencing the leaders of the Free World!
Dave is the host of the long running paranormal podcast, Darkness Radio and is the host of the Holzer Files TV series on The Travel Channel.
Schrader has lived a life immersed in the paranormal, from ghostly visitations to growing up in a haunted house, Bigfoot sighting and UFO encounters he seems to always find the right place at the right time. His overwhelming fear of death keeps him constantly seeking answers and trying to understand his place in the universe and in the afterlife.
Dave is featured in Discovery's new Shoc Doc: "Demon in the White House" launching this Friday, November 26th on discovery+, which uncloaks the historic origins of the horror of two grieving First Ladies. Did they unwittingly invite an evil presence with a malevolent agenda that may still torment America's presidents, as well as their families, visitors, and closest advisors?
Websites:
https://www.darknessradio.com/
Air date: November 24,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</si>
  <si>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nw2V3pFTDEM</t>
  </si>
  <si>
    <t>2021 11 23</t>
  </si>
  <si>
    <t>https://youtu.be/QRDHpbkOkrE</t>
  </si>
  <si>
    <t>Ep. 1526 F2B Margie Kay</t>
  </si>
  <si>
    <t>Watch The Observers NOW:
https://geni.us/TheObservers
River Moon Coffee:
https://rivermoonwellness.com/product-category/jimmy-church/
My Patriot Supply: Prepare with Jimmy!
https://mypatriotsupply.com/pages/rs-repdig-fade-to-black-may-2020?rfsn=1750310.2a7b74&amp;subid=jimmy.church
Tonight, Tuesday on FADE to BLACK: Margie Kay is here to talk about the midwest US and their UFO sightings, contact, and Disclosure. Tonight we will cover four states, one by one, and find out what is really going on!
Margie is the CEO, owner and President of a forensic investigation company, Director of the OZ Inter-dimensional Communication Institute and president of Un-X Media and the KUNX Digital Broadcasting Network. Margie is a 40-year veteran UFO and paranormal investigator and is a nationally acclaimed remote viewer, having helped to solve over 60 missing person, homicide and theft cases for law enforcement. She serves as Assistant State Director and Education Coordinator for Missouri MUFON, and as Director of the OZ Interdimensional Communication Institute. Margie is a licensed private investigator in Missouri. She is the author of 14 books with more books and a film in the works.
Website: https://www.unxnetwork.com/
Air date: November 23,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</si>
  <si>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QRDHpbkOkrE</t>
  </si>
  <si>
    <t>2021 11 22</t>
  </si>
  <si>
    <t>https://youtu.be/KRG1ubJq5zQ</t>
  </si>
  <si>
    <t>Ep. 1525 F2B Michael Schratt</t>
  </si>
  <si>
    <t>Watch The Observers NOW:
https://geni.us/TheObservers
River Moon Coffee:
https://rivermoonwellness.com/product-category/jimmy-church/
My Patriot Supply: Prepare with Jimmy!
https://mypatriotsupply.com/pages/rs-repdig-fade-to-black-may-2020?rfsn=1750310.2a7b74&amp;subid=jimmy.church
Tonight, Monday on FADE to BLACK: Michael Schratt joins us to discuss the secret US technology that may be in the skies right now and what are UFOs/UAPs using for propulsion systems? And the ultimate question: Is it us or them? All that and much more, tonight, on F2B!
Michael Schratt (private pilot/military aerospace historian) has lectured across the country on the unique subject of “Mystery Aircraft”, and classified propulsion systems buried deep within the military industrial complex. A guest speaker at the “OSHKOSH” AirVenture 2006/2007 event, (world’s largest air show), Michael has developed a number of contacts which have had first hand experience dealing classified “black programs”, including former USAF pilots, retired Naval personnel, and aerospace engineers that have maintained a TOP SECRET SCI security clearance.
In an effort to expose government fraud, waste and abuse, Michael devotes much of his free time researching aerospace technical documents, conducting interviews, and traveling to multiple University archives. As a concerned citizen, it’s his belief that it is our Constitutional obligation to question authority, and demand an accounting of unacknowledged special access programs that bypass congressional oversight and public scrutiny.
Air date: November 22,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</si>
  <si>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KRG1ubJq5zQ</t>
  </si>
  <si>
    <t>2021 11 18</t>
  </si>
  <si>
    <t>https://youtu.be/moVY276Sz0U</t>
  </si>
  <si>
    <t>Ep. 1524 F2B The Observers</t>
  </si>
  <si>
    <t>Watch The Observers NOW:
https://geni.us/TheObservers
River Moon Coffee:
https://rivermoonwellness.com/product-category/jimmy-church/
My Patriot Supply: Prepare with Jimmy!
https://mypatriotsupply.com/pages/rs-repdig-fade-to-black-may-2020?rfsn=1750310.2a7b74&amp;subid=jimmy.church
Tonight, Thursday on FADE to BLACK: The Observers Premiere live event with interviews with the cast and crew... including: Linda Moulton Howe, Whitley Strieber, Richard Dolan, Lue Elizondo, John Greenewald, and Roger R. Richards!
The Observers has it's World Premiere tonight, November 18th and we are going to celebrate with conversation from those who helped make this film and event possible... all live and simulcast on UnX Network, F2B and throughout the world on multiple media streams!!!
Website: https://geni.us/TheObservers
Air date: November 18,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</si>
  <si>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moVY276Sz0U</t>
  </si>
  <si>
    <t>2021 11 17</t>
  </si>
  <si>
    <t>https://youtu.be/zpPftbbbyYY</t>
  </si>
  <si>
    <t>Ep. 1523 F2B Sarah Breskman Cosme</t>
  </si>
  <si>
    <t>The Observers Trailer:
https://youtu.be/SkxRi9Kci5s
River Moon Coffee:
https://rivermoonwellness.com/product-category/jimmy-church/
My Patriot Supply: Prepare with Jimmy!
https://mypatriotsupply.com/pages/rs-repdig-fade-to-black-may-2020?rfsn=1750310.2a7b74&amp;subid=jimmy.church
Tonight, Wednesday on FADE to BLACK: Sarah Breskman Cosme wraps up our first-time guests week on F2B and tonight we are going to cover Contact, Abductions, Disclosure and what we can do to get ready for the Big Day.
Sarah Breskman Cosme is a certified Master Hypnotist, a level 3 QHHT practitioner, a student of Dr. Brian Weiss, and the author of Amazon's #1 best-selling hot new release "A HYPNOTIST'S JOURNEY TO ATLANTIS."  She has been featured and interviewed Nationally as well as Internationally on over a dozen podcasts and shows. Recently featured on GAIA TV her book was also chosen by Regina Meredith for her book of the month club.
www.theholistichypnotist.com
Air date: November 17,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</si>
  <si>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zpPftbbbyYY</t>
  </si>
  <si>
    <t>2021 11 15</t>
  </si>
  <si>
    <t>https://youtu.be/ULqONvffS24</t>
  </si>
  <si>
    <t>Ep. 1521 F2B Paul H. Smith</t>
  </si>
  <si>
    <t>The Observers Trailer:
https://youtu.be/SkxRi9Kci5s
River Moon Coffee:
https://rivermoonwellness.com/product-category/jimmy-church/
My Patriot Supply: Prepare with Jimmy!
https://mypatriotsupply.com/pages/rs-repdig-fade-to-black-may-2020?rfsn=1750310.2a7b74&amp;subid=jimmy.church
Tonight, Monday on FADE to BLACK: Paul H. Smith joins us for the first time to discuss his career as a remote viewer for Star Gate and the current state of Disclosure around the world.
For 7 years Paul H. Smith, PhD (Maj., US Army, ret.) was a psychic spy in the DoD’s Star Gate remote viewing (RV) program, where he worked as an operational remote viewer, training instructor, unit security officer, and unit historian. A founder and former president of the non-profit International Remote Viewing Association, he is CEO of Remote Viewing Instructional Services, Inc. His book Reading the Enemy's Mind was a Readers Digest Book Bonus Feature and Editors Choice selection. He is also author of The Essential Guide to Remote Viewing and Reading the Enemy’s Mind: Inside Star Gate, America’s Psychic Espionage Program, as well as co-producer of the “Learn Dowsing” and “Remote Perception” home study courses. Paul has a Ph.D. from the University of Texas at Austin in philosophy of mind, consciousness, philosophy of science and philosophy of parapsychology. His BA is from Brigham Young University and MS from the National Defense University (both in Middle East studies).
Paul has been interviewed many times–by Art Bell and George Noory on Coast to Coast AM, and on A&amp;E, the History Channel, the Travel Channel, Discovery, CBS Sunday Morning and many more. One of his adventures was teaching actor Rob Lowe and his two sons how to remote view for the series “The Lowe Files.” Paul was also featured in the documentary “Superhuman: The Invisible Made Visible.”
Website: https://rviewer.com
Air date: November 15,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</si>
  <si>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ULqONvffS24</t>
  </si>
  <si>
    <t>2021 11 10</t>
  </si>
  <si>
    <t>https://youtu.be/CARiSkurlOQ</t>
  </si>
  <si>
    <t>Ep. 1520 F2B FADERNIGHT</t>
  </si>
  <si>
    <t>The Observers Trailer:
https://youtu.be/SkxRi9Kci5s
River Moon Coffee:
https://rivermoonwellness.com/product-category/jimmy-church/
Starworks USA Laughlin UFO Conference:
https://starworksusa.com/#sthash.vJ18z7d0.dpbs
My Patriot Supply: Prepare with Jimmy!
https://mypatriotsupply.com/pages/rs-repdig-fade-to-black-may-2020?rfsn=1750310.2a7b74&amp;subid=jimmy.church
Tonight, Wednesday on FADE to BLACK: It's FADERNIGHT with open lines all night long... your calls, your conversation: UFOs, Conspiracy, Time Travel, the Paranormal and Supernatural, Lost History and Pop Culture.
Fadernight is the greatest night in all of talk radio in all of the world... un-scripted, un-censored, un-screened, and un-filtered.
The call-in number: 747-228-2051
Air date: November 10,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</si>
  <si>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CARiSkurlOQ</t>
  </si>
  <si>
    <t>2021 11 09</t>
  </si>
  <si>
    <t>https://youtu.be/5EBHHKjFY0c</t>
  </si>
  <si>
    <t>Ep. 1519 F2B Mike Ricksecker</t>
  </si>
  <si>
    <t>The Observers Trailer:
https://youtu.be/SkxRi9Kci5s
River Moon Coffee:
https://rivermoonwellness.com/product-category/jimmy-church/
Starworks USA Laughlin UFO Conference:
https://starworksusa.com/#sthash.vJ18z7d0.dpbs
My Patriot Supply: Prepare with Jimmy!
https://mypatriotsupply.com/pages/rs-repdig-fade-to-black-may-2020?rfsn=1750310.2a7b74&amp;subid=jimmy.church
Tonight, Tuesday on FADE to BLACK: Mike Ricksecker joins us to talk about the Travel Channel's series: "The Alaska Triangle" and his book: "Alaska's Mysterious Triangle.
Mike is the author of the Amazon best-selling "A Walk In The Shadows: A Complete Guide To Shadow People", eight historic paranormal books, and the esoteric tome "Alaska's Mysterious Triangle". He has appeared on multiple television shows and programs as a paranormal historian, including Travel Channel’s The Alaska Triangle, Discovery+’s Fright Club, Animal Planet’s The Haunted, Bio Channel’s My Ghost Story, and RenTV’s (Russia) Mysteries of Mankind. Mike also produces his own Internet supernatural-based shows on the Haunted Road Media YouTube channel, and is the producer and director of the docu-series, The Shadow Dimension, available on several streaming platforms.
On Tuesday and Wednesday nights, he hosts The Edge of the Rabbit Hole livestream show and the Connecting the Universe interactive class through the Connected Universe Portal, respectively. His Haunted Road Media won the award for Excellent Media In The Paranormal Field at the 2019 Shockfest Film Festival.
Websites:
www.mikericksecker.com
www.connecteduniverseportal.com
Air date: November 9,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</si>
  <si>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5EBHHKjFY0c</t>
  </si>
  <si>
    <t>2021 11 08</t>
  </si>
  <si>
    <t>https://youtu.be/NVE62GhrQi8</t>
  </si>
  <si>
    <t>Ep. 1518 F2B Whitley Strieber</t>
  </si>
  <si>
    <t>The Observers Trailer:
https://youtu.be/SkxRi9Kci5s
River Moon Coffee:
https://rivermoonwellness.com/product-category/jimmy-church/
Starworks USA Laughlin UFO Conference:
https://starworksusa.com/#sthash.vJ18z7d0.dpbs
My Patriot Supply: Prepare with Jimmy!
https://mypatriotsupply.com/pages/rs-repdig-fade-to-black-may-2020?rfsn=1750310.2a7b74&amp;subid=jimmy.church
Tonight, Monday on FADE to BLACK: Whitley Strieber joins us to discuss the new film, "The Observers". In this movie, Whitley, along with Linda Moulton Howe, Richard Dolan, Lue Elizondo, William Henry, John Greenewald, Jesse Venturan and Debbie Kauble, all discuss what Disclosure means for our world today. 
As someone who has changed our worldview, Mr. Strieber is one of the iconic cultural figures of our time.
Whitley is the author of the Communion series of books and many novels ranging from the Wolfen and the Hunger to the Grays and the Alien Hunter series. Communion, the Wolfen, the Hunger and Superstorm have all been made into movies, Superstorm as the Day After Tomorrow.
Websites:
https://www.unknowncountry.com
http://www.strieber.com
Air date: November 8,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</si>
  <si>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NVE62GhrQi8</t>
  </si>
  <si>
    <t>2021 11 04</t>
  </si>
  <si>
    <t>https://youtu.be/7BojHtlpMxg</t>
  </si>
  <si>
    <t>Ep. 1517 F2B FADERNIGHT Open-Lines</t>
  </si>
  <si>
    <t>River Moon Coffee:
https://rivermoonwellness.com/product-category/jimmy-church/
Starworks USA Laughlin UFO Conference:
https://starworksusa.com/#sthash.vJ18z7d0.dpbs
My Patriot Supply: Prepare with Jimmy!
https://mypatriotsupply.com/pages/rs-repdig-fade-to-black-may-2020?rfsn=1750310.2a7b74&amp;subid=jimmy.church
Tonight, Thursday on FADE to BLACK: It's FADERNIGHT with open lines all night long... your calls, your conversation: UFOs, Conspiracy, Time Travel, the Paranormal and Supernatural, Lost History and Pop Culture.
Fadernight is the greatest night in all of talk radio in all of the world... un-scripted, un-censored, un-screened, and un-filtered.
The call-in number: 747-228-2051 
Air date: November 4,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</si>
  <si>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7BojHtlpMxg</t>
  </si>
  <si>
    <t>2021 11 03</t>
  </si>
  <si>
    <t>https://youtu.be/HO5f8QHkQD4</t>
  </si>
  <si>
    <t>Ep. 1516 F2B w  Paola Harris</t>
  </si>
  <si>
    <t>River Moon Coffee:
https://rivermoonwellness.com/product-category/jimmy-church/
Starworks USA Laughlin UFO Conference:
https://starworksusa.com/#sthash.vJ18z7d0.dpbs
My Patriot Supply: Prepare with Jimmy!
https://mypatriotsupply.com/pages/rs-repdig-fade-to-black-may-2020?rfsn=1750310.2a7b74&amp;subid=jimmy.church
Tonight, Wednesday on FADE to BLACK: Paola Harris is with us to discuss the international, worldwide, global view that is happening right now in terms of Disclosure and what it means for the future of our planet.
Paola Harris is a photojournalist and investigative reporter in the field of UFOs and extraterrestrial related phenomena research. With a Masters degree in Education, she is also a widely published, free-lance writer. She has studied extraterrestrial related phenomena since 1979. From 1980-1986 she assisted Dr. J. Allen Hyneck.
Paola's books include: 'Connecting the Dots; Making Sense of the UFO Phenomena', 'How do you speak to a Ball of light?', 'Exopolitics: Stargate to a New Reality', 'All the Above and Beyond', 'Conversations with Colonel Corso', and her latest work: 'Trinity', co-authored with Jacques Vallee.
She has spoken around the world, including Ireland, England, Norway, Switzerland, Columbia, Argentina, Chile, Germany and Belgium.
Her production company StarworksusaLLC, produces The StarworksUSA Laughlin Ufos and Consciousness November conferences which focus on disclosure, consciousness raising and exo-political dialogue with international speakers.
Air date: November 3,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</si>
  <si>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HO5f8QHkQD4</t>
  </si>
  <si>
    <t>2021 11 02</t>
  </si>
  <si>
    <t>https://youtu.be/rgg6eMzV4aU</t>
  </si>
  <si>
    <t>Ep. 1515 F2B w  Roger R. Richards</t>
  </si>
  <si>
    <t>River Moon Coffee:
https://rivermoonwellness.com/product-category/jimmy-church/
Starworks USA Laughlin UFO Conference:
https://starworksusa.com/#sthash.vJ18z7d0.dpbs
My Patriot Supply: Prepare with Jimmy!
https://mypatriotsupply.com/pages/rs-repdig-fade-to-black-may-2020?rfsn=1750310.2a7b74&amp;subid=jimmy.church
Tonight, Tuesday on FADE to BLACK: Director Roger R. Richards joins us to talk about his new film: "The Observers" that will release worldwide on November 11, 2021. The film features Richard Dolan, Linda Moulton Howe, Whitley Strieber, Lue Elizondo, William Henry, Jesse Ventura, John Greenwald, Debbie Kauble, and yours truly... and in it we discuss the UFO/ET reality and what Disclosure means for the future of our world.
Roger R. Richards is an American Filmmaker, Poet, Artist and Activist, who is known stylistically for his “True Conspiracy” documentary aesthetic.
His films explore highly controversial and subculture topics that can challenge a viewers understanding of the very nature of reality. These topics include unacknowledged government programs, global political corruption, the JFK assassination, quantum computing and other advanced classified technologies. Richard’s highly abstract and archetypal poetry is authored under the pen name “Emma Gold” and his visceral and iconic multimedia art explores themes of the occult, psychedelia, and multidimensional consciousness. Richard’s work has been seen and experienced by millions of people around the world and he has achieved a somewhat infamous and mysterious reputation for exploring these highly controversial subjects through his films, art, poetry, and activism.
Website: https://studio.youtube.com/video/ewIHB4GJWIU/edit?o=U
Air date: November 2, 2021
Fade To Black wtih Jimmy Church
https://jimmychurchradio.com</t>
  </si>
  <si>
    <t>rgg6eMzV4aU</t>
  </si>
  <si>
    <t>2021 11 01</t>
  </si>
  <si>
    <t>https://youtu.be/1hblMKaUIuk</t>
  </si>
  <si>
    <t>Ep. 1514 F2B w  John Warner IV</t>
  </si>
  <si>
    <t>River Moon Coffee:
https://rivermoonwellness.com/product-category/jimmy-church/
Starworks USA Laughlin UFO Conference:
https://starworksusa.com/#sthash.vJ18z7d0.dpbs
My Patriot Supply: Prepare with Jimmy!
https://mypatriotsupply.com/pages/rs-repdig-fade-to-black-may-2020?rfsn=1750310.2a7b74&amp;subid=jimmy.church
Tonight, Monday on FADE to BLACK: John Warner IV joins us for the first time to discuss hidden history, global power, and the current agenda of Disclosure and the technology behind UFOs/UAPs.
John Warner IV is an author and historian with a passion for hidden history, revisionist historical narratives, and vintage cars.
John been a skeptic about historical records, including textbooks, for over thirty years – a perspective that's been well-honed. His father, 5-term US Senator John W. Warner III (R-VA), was also Secretary of the Navy and Chairman of the Armed Services Committee during the Vietnam War. John's  mother, Catherine Mellon, daughter of philanthropist Paul Mellon, was an activist who protested that war. She taught him to question authority, think independently, and speak his mind.
John has been behind the scenes with some of the most powerful and influential people in U.S. and global history. In his historical novels, "Little Anton" and the sequel, "Lion, Tiger, Bear", he discloses the shocking hidden history possibilities of advanced technology and the covert schemes of the Fascist power elite.
Website: https://www.johnwwarnerivauthor.com/
Air date: November 1,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</si>
  <si>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1hblMKaUIuk</t>
  </si>
  <si>
    <t>2021 10 28</t>
  </si>
  <si>
    <t>https://youtu.be/UFcfz_0K_rY</t>
  </si>
  <si>
    <t>Ep. 1513 F2B FADERNIGHT w  Race Hobbs</t>
  </si>
  <si>
    <t>Starworks USA Laughlin UFO Conference:
https://starworksusa.com/#sthash.vJ18z7d0.dpbs
My Patriot Supply: Prepare with Jimmy!
https://mypatriotsupply.com/pages/rs-repdig-fade-to-black-may-2020?rfsn=1750310.2a7b74&amp;subid=jimmy.church
Tonight, Thursday on FADE to BLACK: Fadernight Special with Race Hobbs who joins us for a special Halloween Announcement for the new UnX Network that is launching this Sunday, October 31st, on Halloween Night!
It's FADERNIGHT with open lines all night long... your calls, your conversation: UFOs, Conspiracy, Time Travel, the Paranormal and Supernatural, Lost History and Pop Culture.
Fadernight is the greatest night in all of talk radio in all of the world... un-scripted, un-censored, un-screened, and un-filtered.
The call-in number: 747-228-2051
Air date: October 28,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</si>
  <si>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UFcfz_0K_rY</t>
  </si>
  <si>
    <t>2021 10 27</t>
  </si>
  <si>
    <t>https://youtu.be/gNoz_UDb2iw</t>
  </si>
  <si>
    <t>Ep. 1512 F2B w  Sha the Loon Witch</t>
  </si>
  <si>
    <t>Starworks USA Laughlin UFO Conference:
https://starworksusa.com/#sthash.vJ18z7d0.dpbs
My Patriot Supply: Prepare with Jimmy!
https://mypatriotsupply.com/pages/rs-repdig-fade-to-black-may-2020?rfsn=1750310.2a7b74&amp;subid=jimmy.church
Tonight, Wednesday on FADE to BLACK: Sha The Loon Witch is back for our 8th annual Halloween Special... she is taking your calls all night long and giving readings to the Fadernauts all night long!!!
Sha Blackburn is The LoonWitch, a New England native and internationally known psychic. She has been featured around the country on the radio offering on-air tarot readings and is known for her gentle and up-beat energy as well as her sometimes “scary” accuracy with her Tarot readings. She makes her home in Southeastern Massachusetts where she offers Tarot Readings, Rune Readings, Aura Photography, Crystal Readings, Crystal Healing, Reiki, NLP Sessions, Workshops and Village Witch Services. You can also find the LoonWitch at fairs and festivals around New England and the East Coast.
Tonight is our 8th Annual call-in Halloween show with Sha, The Loon Witch!!! ... get ready for an amazing evening with Sha as she takes your call and answers your questions ...
Air date: October 27,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</si>
  <si>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gNoz_UDb2iw</t>
  </si>
  <si>
    <t>2021 10 26</t>
  </si>
  <si>
    <t>https://youtu.be/2ZcCEQNlDxo</t>
  </si>
  <si>
    <t>Ep. 1511 F2B w  Jim Harold Halloween</t>
  </si>
  <si>
    <t>Starworks USA Laughlin UFO Conference:
https://starworksusa.com/#sthash.vJ18z7d0.dpbs
My Patriot Supply: Prepare with Jimmy!
https://mypatriotsupply.com/pages/rs-repdig-fade-to-black-may-2020?rfsn=1750310.2a7b74&amp;subid=jimmy.church
Tonight, Monday on FADE to BLACK: Tuesday on FADE to BLACK: Halloween Ghost Stories with Jim Harold. Jim joins us for our Halloween Ghost Story Special Event!
Jim is the host of The Paranormal Podcast and Jim Harold's Campfire. This summer, he will celebrate his 16th anniversary of podcasting on the unknown. Before becoming a full time pod-caster in 2012, Jim worked on the business side of media for over 15 years.
He has written a popular series of 5 Campfire books featuring the best tales of the unknown from his podcasts: True Ghost Stories: Jim Harold's Campfire 1, 2, 3, 4 &amp; 5 (All Kindle #1 Supernatural Best Sellers).
Jim's programs have been downloaded over 50 million times: The Paranormal Podcast and Jim Harold's Campfire are among the Top 1% most downloaded podcasts on the industry's largest podcast host, Libsyn.
Air date: October 26,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</si>
  <si>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2ZcCEQNlDxo</t>
  </si>
  <si>
    <t>2021 10 25</t>
  </si>
  <si>
    <t>https://youtu.be/OxiGlAVcp2E</t>
  </si>
  <si>
    <t>Ep. 1510 F2B w  Craig Campobasso</t>
  </si>
  <si>
    <t>Starworks USA Laughlin UFO Conference:
https://starworksusa.com/#sthash.vJ18z7d0.dpbs
My Patriot Supply: Prepare with Jimmy!
https://mypatriotsupply.com/pages/rs-repdig-fade-to-black-may-2020?rfsn=1750310.2a7b74&amp;subid=jimmy.church
Tonight, Monday on FADE to BLACK: Craig Campobasso joins us to discuss his new book: "The Extraterrestrial Species Almanac: The Ultimate Guide to Greys, Reptilians, Hybrids, and Nordics"
Multiple award-winning filmmaker and Emmy-nominated casting director Craig Campobasso was fifteen when he started in the entertainment business. His young acting career was off to a great start; he landed his first national commercial for McDonald’s chicken sandwich, and spoke his first line of dialogue to Tuesday Weld in a MOW.
After graduating high school at age seventeen, Craig went to work behind-the-scenes on such blockbuster film classics as Frank Herbert’s Dune directed by David Lynch, Conan The Destroyer and Total Recall. He began his casting career on Steven Spielberg’s Amazing Stories. He received an Emmy nomination for Outstanding Casting for a Series on David E. Kelley’s Picket Fences. Craig’s casting career spans three decades.
Craig directed, wrote and produced the short film "Stranger at the Pentagon"., which was adapted from the popular UFO book authored by the late Dr. Frank E. Stranges. After production, the short film collected accolades. In September 2014, it won Best Sci-Fi film at the Burbank International Film Festival, selling out all 275 seats—a first for the festival. In 2015, it won a Remi Award at the Worldfest Houston International Film Festival for Best Sci-Fi Short.
Craig has appeared on many radio shows, including Coast to Coast AM with George Noory. He has also been a guest on the Open Minds talk show, with Regina Meredith; and  Beyond Belief, hosted by George Noory. Craig has also appeared on The History Channel’s Ancient Aliens.
Air date: October 25,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</si>
  <si>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OxiGlAVcp2E</t>
  </si>
  <si>
    <t>2021 10 21</t>
  </si>
  <si>
    <t>https://youtu.be/clJ5cLhyQrw</t>
  </si>
  <si>
    <t>Ep. 1509 F2B w  Linda Moulton Howe</t>
  </si>
  <si>
    <t>Starworks USA Laughlin UFO Conference:
https://starworksusa.com/#sthash.vJ18z7d0.dpbs
My Patriot Supply: Prepare with Jimmy!
https://mypatriotsupply.com/pages/rs-repdig-fade-to-black-may-2020?rfsn=1750310.2a7b74&amp;subid=jimmy.church
Tonight, Thursday on FADE to BLACK: Linda Moulton Howe is here to talk about former USAF officers that have evidence of UFOs tampering with nuclear weapons and want public congressional hearings.
Linda Moulton Howe is a graduate of Stanford University with a Master’s Degree in Communication. She has devoted her documentary film, television, radio, writing and reporting career to productions concerning science, medicine and the environment. Ms. Howe has received local, national and international awards, including three regional Emmys, a national Emmy nomination and a Station Peabody award.
Linda produces reports and edits Earthfiles.com, has her own radio program with John Burroughs on KGRA, appears on Coast to Coast AM, Ancient Aliens since it's first season...and has traveled in Venezuela, Peru, Brazil, England, Norway, France, Switzerland, The Netherlands, Yugoslavia, Turkey, Ethiopia, Kenya, Egypt, Australia, Japan, Canada, Mexico, the Yucatan and Puerto Rico for research and productions.
Website: http://www.earthfiles.com
Air date: October 21,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</si>
  <si>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clJ5cLhyQrw</t>
  </si>
  <si>
    <t>2021 10 20</t>
  </si>
  <si>
    <t>https://youtu.be/l_Bhj3tm7Cs</t>
  </si>
  <si>
    <t>Ep. 1508 F2B w  Jacques Vallée</t>
  </si>
  <si>
    <t>Starworks USA Laughlin UFO Conference:
https://starworksusa.com/#sthash.vJ18z7d0.dpbs
My Patriot Supply: Prepare with Jimmy!
https://mypatriotsupply.com/pages/rs-repdig-fade-to-black-may-2020?rfsn=1750310.2a7b74&amp;subid=jimmy.church
Tonight, Wednesday on FADE to BLACK: Jacques Vallée joins us to discuss his book, co-authored with Paola Harris: "Trinity". We will also talk about materials that are being tested that were retrieved from the Trinity crash site.
Dr. Jacques Vallée was a senior researcher at the DARPA-funded Augmentation Research Center at SRI at the very beginning of the RV program initiated by Dr. Puthoff and Russell Targ in 1971. His experience spans the entire life of the program and gives him a special position as an observer and commentator on the reality of remote viewing.
Dr. Vallée also has long been interested in the UFO phenomenon and has earned the reputation of being one of the most rigorous and credible researchers in the field. He was the model for the French scientist figure played by Francois Truffaut in Steven Speilberg's classic film "Close Encounters of the Third Kind."
Air date: October 20,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</si>
  <si>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l_Bhj3tm7Cs</t>
  </si>
  <si>
    <t>2021 10 19</t>
  </si>
  <si>
    <t>https://youtu.be/dPfnXX4s4JI</t>
  </si>
  <si>
    <t>Ep. 1507 F2b w  Cristina Gomez and Lue Elizondo</t>
  </si>
  <si>
    <t>Starworks USA Laughlin UFO Conference:
https://starworksusa.com/#sthash.vJ18z7d0.dpbs
My Patriot Supply: Prepare with Jimmy!
https://mypatriotsupply.com/pages/rs-repdig-fade-to-black-may-2020?rfsn=1750310.2a7b74&amp;subid=jimmy.church
Tonight, Anjali has cancelled... so... It's FADERNIGHT with open lines all night long... your calls, your conversation: UFOs, Conspiracy, Time Travel, the Paranormal and Supernatural, Lost History and Pop Culture.
Special Guest Host: Cristina Gomez!!!  Lue Elizondo calls in... this is a VERY special night on F2B!!!
Fadernight is the greatest night in all of talk radio in all of the world... un-scripted, un-censored, un-screened, and un-filtered.
The call-in number: 747-228-2051
Air date: October 19, 2021
Fade To Black wtih Jimmy Church
https://jimmychurchradio.com
Our LIVE show 7-10pm PT Mon-Thursday:
https://jimmychurchradio.com/
FADE to BLACK Fadernaut Memberships:
https://jimmychurchradio.com/membership-options/
FADE to BLACK Podcast subscriptions:
https://jimmychurchradio.com/podcast/
FADE to BLACK on Facebook:
https://facebook.com/JimmyChurchRadio</t>
  </si>
  <si>
    <t>dPfnXX4s4JI</t>
  </si>
  <si>
    <t>2021 10 18</t>
  </si>
  <si>
    <t>https://youtu.be/baLlhACD0Ow</t>
  </si>
  <si>
    <t>Ep. 1506 F2B w  Rick Doty</t>
  </si>
  <si>
    <t>Starworks USA Laughlin UFO Conference:
https://starworksusa.com/#sthash.vJ18z7d0.dpbs
My Patriot Supply: Prepare with Jimmy!
https://mypatriotsupply.com/pages/rs-repdig-fade-to-black-may-2020?rfsn=1750310.2a7b74&amp;subid=jimmy.church
Tonight, Monday on FADE to BLACK: Richard Doty joins us to discuss the recent revelations about Skinwalker Ranch, the DOD involvement in funding BAASS, AAWSAP, MUFON, and the possibility of a massive disinformation program run by our government.
Richard Doty was born in New York State but grew up in a military family and then served his country in the US Air Force. Richard was hired by the Air Force Office of Special Investigation after attending intelligence course taught by AFOIS, Defense Intelligence Agency and Central Intelligence Agency.
Richard served at Kirtland AFB as a counterintelligence officer. Richard saw duty at Nevada Test Site, Air Force Test Center, Detachment 3, Groomlake, Nevada. Richard investigated the Coyote Canyon UFO sighting on Kirtland AFB and the Paul Bennewitz incident. He was also assigned to AFOSI European Headquarters, Wiesbaden Germany as a counterespionage agent. After leaving the AFOSI, Richard was assigned to an Air Force Reserve unit and later was employed by the State of New Mexico.
Doty also worked for the Institute for Advanced Studies, which was directed by Dr Hal Puthoff.
Today Richard is retired and employed as a consultant.
Air date: October 18,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</si>
  <si>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baLlhACD0Ow</t>
  </si>
  <si>
    <t>2021 10 14</t>
  </si>
  <si>
    <t>https://youtu.be/bV_WyiS4-dY</t>
  </si>
  <si>
    <t>Ep. 1505 FADE FADERNIGHT   Open-Lines</t>
  </si>
  <si>
    <t>Starworks USA Laughlin UFO Conference:
https://starworksusa.com/#sthash.vJ18z7d0.dpbs
My Patriot Supply: Prepare with Jimmy!
https://mypatriotsupply.com/pages/rs-repdig-fade-to-black-may-2020?rfsn=1750310.2a7b74&amp;subid=jimmy.church
Tonight, Thursday on FADE to BLACK: It's FADERNIGHT with open lines all night long... your calls, your conversation: UFOs, Conspiracy, Time Travel, the Paranormal and Supernatural, Lost History and Pop Culture.
Fadernight is the greatest night in all of talk radio in all of the world... un-scripted, un-censored, un-screened, and un-filtered.
The call-in number: 747-228-2051
Air date: October 14,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</si>
  <si>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bV_WyiS4-dY</t>
  </si>
  <si>
    <t>2021 10 13</t>
  </si>
  <si>
    <t>https://youtu.be/soueUoUSxr4</t>
  </si>
  <si>
    <t>Ep. 1504 F2B w  Isaac Arthur</t>
  </si>
  <si>
    <t>Starworks USA Laughlin UFO Conference:
https://starworksusa.com/#sthash.vJ18z7d0.dpbs
My Patriot Supply: Prepare with Jimmy!
https://mypatriotsupply.com/pages/rs-repdig-fade-to-black-may-2020?rfsn=1750310.2a7b74&amp;subid=jimmy.church
Tonight, Wednesday on FADE to BLACK: Isaac Arthur is back to talk about the physics of the Tic Tac and what may or may not be visiting our planet and hanging out with the US Navy.
Isaac is the host of Science &amp; Futurism with Isaac Arthur on YouTube, with over 650,000 subscribers, covering topics like Colonizing the Solar System, Interstellar Travel, the Fermi Paradox, Artificial Intelligence, and other topics representing possible futures paths and challenges for humanity.
Isaac received his degree in physics from Kent State University, graduating top of his class at age 20, and remained there for graduate studies before joining the US Army and serving in Iraq. He also worked as a civilian researcher at the Air Force Institute of Technology in Dayton, Ohio. 
Air date: October 13,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</si>
  <si>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soueUoUSxr4</t>
  </si>
  <si>
    <t>2021 10 12</t>
  </si>
  <si>
    <t>https://youtu.be/0TPy-ew_oxw</t>
  </si>
  <si>
    <t>Ep. 1503 F2B w  Paul Hynek</t>
  </si>
  <si>
    <t>Starworks USA Laughlin UFO Conference:
https://starworksusa.com/#sthash.vJ18z7d0.dpbs
My Patriot Supply: Prepare with Jimmy!
https://mypatriotsupply.com/pages/rs-repdig-fade-to-black-may-2020?rfsn=1750310.2a7b74&amp;subid=jimmy.church
Tonight, Tuesday on FADE to BLACK: Paul Hynek is with us to talk about where we are today with the ET/UFO/UAP issue and how the US Government and Military seems to be changing their stance on the subject and how it has changed since the 1969 termination of Project Blue Book. 
Paul Hynek has worked in tech and entertainment and is currently a business consultant. Paul is also a former adjunct professor at Pepperdine University. Paul is the son of Dr. J. Allen Hynek, an astronomer who worked with the U.S. Air Force investigating UFO cases from 1948 to the end of Blue Book in 1969. Dr. J. Allen Hynek began his investigation with USAF as a skeptic, but by the time Blue Book ended, he was convinced some UFO cases posed a real mystery.
Book: https://www.amazon.com/Hynek-UFO-Report-Authoritative-Cover-Up/dp/1590033035/ctoc
Air date: October 12,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</si>
  <si>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0TPy-ew_oxw</t>
  </si>
  <si>
    <t>2021 10 11</t>
  </si>
  <si>
    <t>https://youtu.be/24jRETKdKFw</t>
  </si>
  <si>
    <t>Ep. 1502 F2B w  Dr. Robert Davis</t>
  </si>
  <si>
    <t>Starworks USA Laughlin UFO Conference:
https://starworksusa.com/#sthash.vJ18z7d0.dpbs
My Patriot Supply: Prepare with Jimmy!
https://mypatriotsupply.com/pages/rs-repdig-fade-to-black-may-2020?rfsn=1750310.2a7b74&amp;subid=jimmy.church
Tonight, Monday on FADE to BLACK: Dr. Robert Davis joins us for the first time with a full evening of consciousness, contact, and the nature of our reality.
Robert Davis is an internationally recognized research scientist and author, and after receiving his doctorate degree in 1981, he conducted research, taught, and was an administrator for the State University of New York for over thirty years.  Bob has spoken about his research on the effects of environmental and toxic stimuli on the brain and sensory systems in venues that vary from national and international scientific conferences to over sixty published research articles in scholarly journals. Since his retirement, he has spoken on over one hundred national and international radio shows and podcasts about his recent research publications on the Science of the Subjective and human consciousness.
Dr. Davis has written three books: "Unseen Forces: The Integration of Science, Reality and You", "Life after Death: An Analysis of the Evidence", and "The UFO Phenomenon: Should I Believe?".
He is currently in pre-production on a project with Emmy-Award-winning television producer and cinematographer David C. Beaty of Dreamtime Entertainment, Inc.
Air date: October 11,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</si>
  <si>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24jRETKdKFw</t>
  </si>
  <si>
    <t>2021 10 07</t>
  </si>
  <si>
    <t>https://youtu.be/ksIeoky_dPg</t>
  </si>
  <si>
    <t>Ep. 1501 F2B FADERNIGHT   Open-Lines</t>
  </si>
  <si>
    <t>Starworks USA Laughlin UFO Conference:
https://starworksusa.com/#sthash.vJ18z7d0.dpbs
My Patriot Supply: Prepare with Jimmy!
https://mypatriotsupply.com/pages/rs-repdig-fade-to-black-may-2020?rfsn=1750310.2a7b74&amp;subid=jimmy.church
Tonight, Thursday on FADE to BLACK: It's FADERNIGHT with open lines all night long... your calls, your conversation: UFOs, Conspiracy, Time Travel, the Paranormal and Supernatural, Lost History and Pop Culture.
Fadernight is the greatest night in all of talk radio in all of the world... un-scripted, un-censored, un-screened, and un-filtered.
The call-in number: 747-228-2051
Air date: October 7,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</si>
  <si>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ksIeoky_dPg</t>
  </si>
  <si>
    <t>2021 10 06</t>
  </si>
  <si>
    <t>https://youtu.be/UtLYOtSFfng</t>
  </si>
  <si>
    <t>Ep. 1500 F2B w  Grant Cameron</t>
  </si>
  <si>
    <t>Starworks USA Laughlin UFO Conference:
https://starworksusa.com/#sthash.vJ18z7d0.dpbs
My Patriot Supply: Prepare with Jimmy!
https://mypatriotsupply.com/pages/rs-repdig-fade-to-black-may-2020?rfsn=1750310.2a7b74&amp;subid=jimmy.church
Tonight, Wednesday on FADE to BLACK: Grant Cameron is back to discuss his new book, co-authored with Nicole Sakach: "Triangles, Aliens, and Messages".
Grant has been a UFO researcher since 1975, and was recognized as both the Leeds Conference International Researcher of the Year and the UFO Congress Researcher of the Year. He is a world-renowned expert on UFOs, conspiracies, government cover-ups, and has spent decades watching and chronicling developments around extraterrestrial contact. He is the author of 'Charlie Red Star'.
Website: http://beyondpresidentialufo.com/ 
Air date: October 6,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</si>
  <si>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UtLYOtSFfng</t>
  </si>
  <si>
    <t>2021 10 05</t>
  </si>
  <si>
    <t>https://youtu.be/HJK1iYQuZIU</t>
  </si>
  <si>
    <t>Ep. 1499 F2B w  Drew Bankey</t>
  </si>
  <si>
    <t>Starworks USA Laughlin UFO Conference:
https://starworksusa.com/#sthash.vJ18z7d0.dpbs
My Patriot Supply: Prepare with Jimmy!
https://mypatriotsupply.com/pages/rs-repdig-fade-to-black-may-2020?rfsn=1750310.2a7b74&amp;subid=jimmy.church
Tonight, Tuesday on FADE to BLACK: Drew Bankey is with us for the first time and we are going to discuss the sacred plant medicines, their use, and it's unveiling of a possible parallel world and contact with Extraterrestrial Civilizations.
Drew Bankey is not only an Iraqi Freedom War Veteran and Medicine Man but holds such Native American distinctions as Sundancer and Sacred Pipe Carrier. Also carrying the South American name of Aguila Cósmica, he is widely considered a master of plant medicine specializing with Huachuma (San Pedro), Ayahuasca and Changa. Drew is co-founder of “Sacred Journies Within”a nonprofit Plant Medicine Church, Author of the internationally distributed books “I’m Perfect and So Are You”, and “Find Your Inner Guru”. 
His experience with "near death (NDE)", several ET contacts, being a caretaker of the Crystal &amp; Star alter, and participations in Ancient Sacred Ceremonies has fostered a relationship with off-planet intelligence, which in turn has led to a responsibility as a messenger of humanities evolutionary shift.
Drew currently resides in Blanca Co, where he and his wife Ela are in the process of expanding their Off Grid Homestead, Educational Center, Equine Therapy and Plant Medicine Church. 
Air date: October 5, 2021
Fade To Black wtih Jimmy Church
https://jimmychurchradio.com</t>
  </si>
  <si>
    <t>HJK1iYQuZIU</t>
  </si>
  <si>
    <t>2021 10 04</t>
  </si>
  <si>
    <t>https://youtu.be/TepPoTRqZkU</t>
  </si>
  <si>
    <t>Ep. 1498 F2B w  Kevin Day  The Nimitz Event</t>
  </si>
  <si>
    <t>Starworks USA Laughlin UFO Conference:
https://starworksusa.com/#sthash.vJ18z7d0.dpbs
My Patriot Supply: Prepare with Jimmy!
https://mypatriotsupply.com/pages/rs-repdig-fade-to-black-may-2020?rfsn=1750310.2a7b74&amp;subid=jimmy.church
Tonight, Monday on FADE to BLACK: Kevin Day joins us for the first time and we are going to do the deep dive into the events onboard the USS Princeton and the Nimitz Strike Group in November 2004 that launched the NYT December 2017 UFO/UAP article that changed the world.
Kevin is a retired United States Navy Senior Chief Petty Officer, former Operations Specialist and TOPGUN Air Intercept Controller.
Day is an expert operator of the highly advanced SPY-1 radar system with years of service onboard AEGIS equipped ships including the VINCENNES, CHOSIN, and PRINCETON. 
In November 2004, during combat training exercises, it was Princeton’s Combat Information Center that discovered the fleets of anomalous air contacts, and it was radar operator, Kevin Day, that directly instructed the pilots to change their course and investigate the unidentified radar spot observed by Princeton’s own radar. The infrared footage of the encounter, aka “Tic-Tac incident,” was released to the public in December 2017. 
Kevin Day is the founder of UAP eXpeditions, a non-profit group of former military officials, Silicon Valley entrepreneurs, venture capitalists, university professors, and scientists.
Kevin Day also wrote about his Tic Tac experiences in a fictionalized version of the events in a book called Sailor’s Anthology.
Air date: October 4,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</si>
  <si>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TepPoTRqZkU</t>
  </si>
  <si>
    <t>2021 09 30</t>
  </si>
  <si>
    <t>https://youtu.be/dgIV8Fq_W2Y</t>
  </si>
  <si>
    <t>Ep. 1497 F2B   FADERNIGHT   Open-Lines</t>
  </si>
  <si>
    <t>My Patriot Supply: Prepare with Jimmy!
https://mypatriotsupply.com/pages/rs-repdig-fade-to-black-may-2020?rfsn=1750310.2a7b74&amp;subid=jimmy.church
Tonight, Thursday on FADE to BLACK: It's FADERNIGHT with open lines all night long... your calls, your conversation: UFOs, Conspiracy, Time Travel, the Paranormal and Supernatural, Lost History and Pop Culture.
Fadernight is the greatest night in all of talk radio in all of the world... un-scripted, un-censored, un-screened, and un-filtered.
The call-in number: 747-228-2051
Air date: September 30,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</si>
  <si>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dgIV8Fq_W2Y</t>
  </si>
  <si>
    <t>2021 09 29</t>
  </si>
  <si>
    <t>https://youtu.be/WgE1F8RXplM</t>
  </si>
  <si>
    <t>Ep. 1496 F2B w  Todd Standing  Bigfoot</t>
  </si>
  <si>
    <t>My Patriot Supply: Prepare with Jimmy!
https://mypatriotsupply.com/pages/rs-repdig-fade-to-black-may-2020?rfsn=1750310.2a7b74&amp;subid=jimmy.church
Tonight, Wednesday on FADE to BLACK: Todd Standing joins us for a full night of Bigfoot! His research, legal actions, discoveries, and proving the existence of the Bigfoot/Sasquatch myth.
Todd is a Canadian filmmaker and researcher. In 2006, he started to explore the woods of British Columbia looking for proof of the existence of Bigfoot and that same year, he used two videos that allegedly containing evidence of Bigfoot to petition the Canadian government to gran species protection to the creature. The Canadian House of Commons certified the petition. 
In 2017, he directed "Discovering Bigfoot" that was released on Netflix.
Air date: September 29,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</si>
  <si>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WgE1F8RXplM</t>
  </si>
  <si>
    <t>2021 09 28</t>
  </si>
  <si>
    <t>https://youtu.be/hdCMAhFz2h8</t>
  </si>
  <si>
    <t>Ep. 1495 F2B w  Billy Carson  The Halls of Amenti</t>
  </si>
  <si>
    <t>My Patriot Supply: Prepare with Jimmy!
https://mypatriotsupply.com/pages/rs-repdig-fade-to-black-may-2020?rfsn=1750310.2a7b74&amp;subid=jimmy.church
Tonight, Tuesday on FADE to BLACK: Billy Carson joins us to talk about his recent trip to Egypt and what he discovered there about the Halls of Amenti. 
Billy is the founder of 4biddenknowledge, the author of ‘The Compendium Of The Emerald Tablets’, 'Woke Doesn't Mean Broke', and the expert host on 'Deep Space', an original streaming series on Gaia.
Carson’s 4biddenknowledge has millions followers and subscribers throughout social media.
Billy is also the founder of Pantheon Elite Records, a contributor to Thrive Global and is a registered International Journalist.
Recently, Mr. Carson earned the Certificate of Science (with an emphasis on Neuroscience) at M.I.T.
Websites:
https://www.4biddenknowledge.com/
https://www.4biddenknowledge.tv/
Air date: September 28,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</si>
  <si>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hdCMAhFz2h8</t>
  </si>
  <si>
    <t>2021 09 27</t>
  </si>
  <si>
    <t>https://youtu.be/GuN4qxs5ekk</t>
  </si>
  <si>
    <t>Ep. 1494 F2B w  Awakening Man and Ra</t>
  </si>
  <si>
    <t>My Patriot Supply: Prepare with Jimmy!
https://mypatriotsupply.com/pages/rs-repdig-fade-to-black-may-2020?rfsn=1750310.2a7b74&amp;subid=jimmy.church
Tonight, Monday on FADE to BLACK: Eric Awakening Man and Arcturus Ra join us to discuss their recent "road trip" to Utah and beyond... what did they discover? What did they see? Did they make contact? Tonight, we'll find out!
Awakening Man has been on a lifelong journey to find answers to the UFO question, Bigfoot... and all things unexplained. He travels the country to locations, shooting videos and conducting interviews with some of the most interesting people in our community.
Arcturian Starseed ambassador Arcturus Ra, awakened to his purpose, shares his personal activation or remembrance of being an Arcturian Scientist and Starfleet Commander. He shares his knowledge of the mysteries of the Universe, how to bio-hack yourself into seeing other dimensions, where we go at night when we sleep and much more fascinating information about his (and our) E.T. heritage. 
Websites:
https://ra-key.com/
Air date: September 27,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</si>
  <si>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GuN4qxs5ekk</t>
  </si>
  <si>
    <t>2021 09 23</t>
  </si>
  <si>
    <t>https://youtu.be/iUbN7v6gYds</t>
  </si>
  <si>
    <t>Ep. 1493 F2B FADERNIGHT   Open-Lines</t>
  </si>
  <si>
    <t>My Patriot Supply: Prepare with Jimmy!
https://mypatriotsupply.com/pages/rs-repdig-fade-to-black-may-2020?rfsn=1750310.2a7b74&amp;subid=jimmy.church
Tonight on FADE to BLACK: Thursday: It's FADERNIGHT with open lines all night long... your calls, your conversation: UFOs, Conspiracy, Time Travel, the Paranormal and Supernatural, Lost History and Pop Culture.
Fadernight is the greatest night in all of talk radio in all of the world... un-scripted, un-censored, un-screened, and un-filtered.
The call-in number: 747-228-2051
Air date: September 23,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</si>
  <si>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iUbN7v6gYds</t>
  </si>
  <si>
    <t>2021 09 22</t>
  </si>
  <si>
    <t>https://youtu.be/1FGbLXgrd8I</t>
  </si>
  <si>
    <t>Ep. 1492 F2B w  Timothy Alberino</t>
  </si>
  <si>
    <t>My Patriot Supply: Prepare with Jimmy!
https://mypatriotsupply.com/pages/rs-repdig-fade-to-black-may-2020?rfsn=1750310.2a7b74&amp;subid=jimmy.church
Tonight on FADE to BLACK: Wednesday: Timothy Alberino joins us for the first time to discuss the film: "Extraordinary: The Revelations" and what his search for Lost History has revealed.
Timothy is a consummate explorer. His inquisitive mind and insatiable appetite for adventure have led him all over the planet in search of lost cities, lost civilizations, hidden treasures, and legendary creatures. He is also an avid researcher and published author whose scholarly pursuits are as daring as his expeditions. After years of rigorous study, Alberino has garnered an expansive knowledge base that enables him to dissertate with authority on a wide variety of esoteric topics, including theories on alternative history; ancient mythologies, megalithic architecture; giants, Bigfoot, and other cryptids; UFOs and alien abduction; transhumanism and emerging technologies and occult conspiracy.
Websites:
www.timothyalberino.com
https://www.youtube.com/c/TimothyAlberinoTV 
Air date: September 22,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</si>
  <si>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1FGbLXgrd8I</t>
  </si>
  <si>
    <t>2021 09 21</t>
  </si>
  <si>
    <t>https://youtu.be/O41up8JQQyA</t>
  </si>
  <si>
    <t>Ep. 1491 F2B w  Krista Raisa  Starseed</t>
  </si>
  <si>
    <t>My Patriot Supply: Prepare with Jimmy!
https://mypatriotsupply.com/pages/rs-repdig-fade-to-black-may-2020?rfsn=1750310.2a7b74&amp;subid=jimmy.church
Tonight on FADE to BLACK: Tuesday: Krista Raisa joins us for the first time to discuss the film: "Extraordinary: The Revelations" and the Orion Council.
Krista Raisa is an oracle. Her card decks are based off of 10,000 readings and over 10 years’ experience servicing the starseeded community. Starseeds are souls who began to incarnate on Earth after World War 2, to help with planetary ascension. She is one of these souls. Her mission began with channeling the Orion Council in the parking lot of Whole Foods, in New Jersey. Since then, she has reached over 2.5 million people and continues the work from Sedona, Arizona. The Orion Council Material is now a self-published book series on Amazon. 
Websites:
https://www.kristaraisa.com
Https://www.YouTube.com/user/staycurly 
Air date: September 21,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</si>
  <si>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O41up8JQQyA</t>
  </si>
  <si>
    <t>2021 09 20</t>
  </si>
  <si>
    <t>https://youtu.be/aMnAEVlTL2A</t>
  </si>
  <si>
    <t>Ep. 1490 F2B w  Viviane Chauvet  Arcturian Hybrid</t>
  </si>
  <si>
    <t>My Patriot Supply: Prepare with Jimmy!
https://mypatriotsupply.com/pages/rs-repdig-fade-to-black-may-2020?rfsn=1750310.2a7b74&amp;subid=jimmy.church
Tonight on FADE to BLACK: Monday: Viviane Chauvet joins us for the first time to discuss the film: "Extraordinary: The Revelations" and the message that she shares today for our future world.
Viviane Chauvet is internationally recognized for her inspirational life journey as an advanced Arcturian hybrid and trans voice channel. Viviane's healing practice and teachings inspire people to live in Universal Oneness. Her training includes holographic frequency healing, QHHT, and other healing modalities. She serves as a galactic ambassador and Arcturus high priestess. Viviane contributed to j3FILM award-winning second documentary, Extraordinary: The Seeding, as a hybrid consultant. Today, Viviane features in their third documentary, Extraordinary: the Revelations, that will publicly releases in November. Viviane is the owner of "Infinite Healing from the Stars" and the producer and co-host of "The Infinite Star Connections" podcast. Her first book "Wisdom of the Silver Sisters - Guiding Grace" was recently published on Amazon. It is a fantastic collection of 45 chapters written by wonderful fellow authors. 
website: www.infinitehealingfromthestars.com.
Air date: September 20,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</si>
  <si>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aMnAEVlTL2A</t>
  </si>
  <si>
    <t>2021 09 16</t>
  </si>
  <si>
    <t>https://youtu.be/Fh58MW1GnWo</t>
  </si>
  <si>
    <t>Ep. 1489 F2B FADERNIGHT   Open-Lines</t>
  </si>
  <si>
    <t>Tonight, Thursday on FADE to BLACK: It's FADERNIGHT with open lines all night long... your calls, your conversation: UFOs, Conspiracy, Time Travel, the Paranormal and Supernatural, Lost History and Pop Culture.
Fadernight is the greatest night in all of talk radio in all of the world... un-scripted, un-censored, un-screened, and un-filtered.
Fade To Black wtih Jimmy Church
https://jimmychurchradio.com</t>
  </si>
  <si>
    <t>Fh58MW1GnWo</t>
  </si>
  <si>
    <t>2021 09 15</t>
  </si>
  <si>
    <t>https://youtu.be/s7uF1OBwx9k</t>
  </si>
  <si>
    <t xml:space="preserve">Ep. 1488 F2B w  Richard Dolan  The  Wilson Doc </t>
  </si>
  <si>
    <t>My Patriot Supply: Prepare with Jimmy!
https://mypatriotsupply.com/pages/rs-repdig-fade-to-black-may-2020?rfsn=1750310.2a7b74&amp;subid=jimmy.church
Conscious Life Expo:
https://consciouslifeexpo.com/
Promo code: Jimmy
Tonight on FADE to BLACK: Wednesday, Richard Dolan is back and we are presenting a full evening on The Wilson Document... it's history, content, and controversy.
Richard is one of the world’s leading researchers and writers on the subject of UFOs, and believes that they constitute the greatest mystery of our time.
Dolan completed his graduate work at the University of Rochester, where he studied U.S. Cold War strategy, European history, and international diplomacy. Richard also studied at Alfred University and Oxford University.
He is the author of UFOs and the National Security State, he co-authored with Bryce Zabel, A.D. After Disclosure and his latest book is: UFOs and the 21st Century Mind.
Richard hosts a weekly radio show, The Richard Dolan Show, on KGRA radio. He is currently featured on several television series and documentaries, including Ancient Aliens, Hangar One: The UFO Files and Close Encounters.
Air date: September 15,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</si>
  <si>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s7uF1OBwx9k</t>
  </si>
  <si>
    <t>2021 09 14</t>
  </si>
  <si>
    <t>https://youtu.be/_MoEi_ij83M</t>
  </si>
  <si>
    <t>Ep. 1487 F2B w  Michael Oeming, James Tynion IV</t>
  </si>
  <si>
    <t>My Patriot Supply: Prepare with Jimmy!
https://mypatriotsupply.com/pages/rs-repdig-fade-to-black-may-2020?rfsn=1750310.2a7b74&amp;subid=jimmy.church
Conscious Life Expo:
https://consciouslifeexpo.com/
Promo code: Jimmy
Tonight on FADE to BLACK: Tuesday, Michael Oeming and James Tynion IV are here to tell us about their new graphic novel: "Bluebook"
Michael Avon Oeming is the Eisner, Harvey and Eagle award winning co creator and artist of Powers. He also is an Executive Producer on the Powers TV series from Sony/Playstation which ran for two seasons. Michael began his career as an inker at the age of 14 and has written and drawn Thor Ragnarok, Red Sonja, Batman, Superman, Dick Tracy and more but is best known for his creator owned works such as The Victories, the Mice Templar, Takio, United States of Murder Inc and many others, mostly with his partners Brian Bendis and wife Taki Soma. He’s currently hard at work on new projects including Bluebook.
James Tynion IV is a New York Times Bestselling and Eisner Award winning writer of comic books like THE DEPARTMENT OF TRUTH, SOMETHING IS KILLING THE CHILDREN, and the new digital comic series BLUE BOOK, co-created by Michael Avon Oeming. He lives and works in Brooklyn, NY.
websites: 
http://www.readbluebook.com
https://michaelavonoeming.com/
Air date: September 13,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</si>
  <si>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_MoEi_ij83M</t>
  </si>
  <si>
    <t>2021 09 13</t>
  </si>
  <si>
    <t>https://youtu.be/NU0BoCr9oLA</t>
  </si>
  <si>
    <t>Ep. 1486 F2B w  Barry Littleton  A Life of ET Contact</t>
  </si>
  <si>
    <t>My Patriot Supply: Prepare with Jimmy!
https://mypatriotsupply.com/pages/rs-repdig-fade-to-black-may-2020?rfsn=1750310.2a7b74&amp;subid=jimmy.church
Conscious Life Expo:
https://consciouslifeexpo.com/
Promo code: Jimmy
Tonight, Monday on FADE to BLACK: Tonight, Barry Littleton joins us and we are going to discuss his life of contact and he most recent revelations into ET and Disclosure.
Barry is a graduate in Psychology, Sociology, &amp; Ethnic Studies from Wichita State University.
For the last two decades, Barry has been involved in administration for ‘At Risk Youth,’ including cognitive behavioral modification, and managing aggressive behavior.
Barry’s childhood experiences included encountering dis-incarnated people, strange playmates, and awakening not in his bedroom or house.
At the age of 18, the experiences resulted in four separate encounters that totaled about 18 hours of missing time. The combined experiences of missing time, conscious encounters and past life memories lead him to do a vast amount of research in attempt to verify &amp; explain what was going on… He’s physically been on several different craft and has seen several different types of beings.
Air date: September 13,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</si>
  <si>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NU0BoCr9oLA</t>
  </si>
  <si>
    <t>2021 09 09</t>
  </si>
  <si>
    <t>https://youtu.be/NKhkh5QPHKI</t>
  </si>
  <si>
    <t>Ep. 1485 F2B FADERNIGHT   Open-Lines</t>
  </si>
  <si>
    <t>My Patriot Supply: Prepare with Jimmy!
https://mypatriotsupply.com/pages/rs-repdig-fade-to-black-may-2020?rfsn=1750310.2a7b74&amp;subid=jimmy.church
Conscious Life Expo:
https://consciouslifeexpo.com/
Promo code: Jimmy
Tonight, Thursday on FADE to BLACK: It's FADERNIGHT with open lines all night long... your calls, your conversation: UFOs, Conspiracy, Time Travel, the Paranormal and Supernatural, Lost History and Pop Culture.
Fadernight is the greatest night in all of talk radio in all of the world... un-scripted, un-censored, un-screened, and un-filtered.
The call-in number: 747-228-2051
Air date: September 9,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</si>
  <si>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NKhkh5QPHKI</t>
  </si>
  <si>
    <t>2021 09 08</t>
  </si>
  <si>
    <t>https://youtu.be/wyLp3dLoxH8</t>
  </si>
  <si>
    <t>Ep. 1484 F2B w  Dr. Matthew Johnson  Bigfoot</t>
  </si>
  <si>
    <t>My Patriot Supply: Prepare with Jimmy!
https://mypatriotsupply.com/pages/rs-repdig-fade-to-black-may-2020?rfsn=1750310.2a7b74&amp;subid=jimmy.church
Conscious Life Expo:
https://consciouslifeexpo.com/
Promo code: Jimmy
Tonight, Wednesday on FADE to BLACK: Dr. Matthew Johnson joins us for the first time to discuss his book: "Bigfoot: A Fifty-Year Journey Come Full Circle" and what he has discovered about the reality of the phenomenon.
In July 2000, Dr. Johnson and his family encountered a Bigfoot on the mountain above the Oregon Caves National Park. Since then, he's spent 21 years pursuing the Bigfoot Forest People with persistence and relentless committment. He transitioned from an aggresive "old school" paparazzi money shot researcher, to a habituator, and on to an interactionist.
Dr. Matthew A. Johnson is a licensed clinical psychologist. His end goal is to eliminate the social taboo that forbids people from talking about Sasquatch and the associated social stigma which labels people as "crazy" if they actually go public with their report.
Book: https://www.amazon.com/BIGFOOT-fifty-year-journey-come-circle/dp/1594337047
Air date: September 8,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</si>
  <si>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wyLp3dLoxH8</t>
  </si>
  <si>
    <t>2021 09 06</t>
  </si>
  <si>
    <t>https://youtu.be/6R5b6rSlRow</t>
  </si>
  <si>
    <t>Ep. 1483 FADE to BLACK Jimmy Church w  Jimmy Church  Labor Day Special Event</t>
  </si>
  <si>
    <t>My Patriot Supply: Prepare with Jimmy!
https://mypatriotsupply.com/pages/rs-repdig-fade-to-black-may-2020?rfsn=1750310.2a7b74&amp;subid=jimmy.church
Conscious Life Expo:
https://consciouslifeexpo.com/
Promo code: Jimmy
Tonight, Monday on FADE to BLACK: The host and guest are Jimmy... and he will talk about the current state of Ufology, his recent trip to Edwards AFB with The Awakening Man and also make a couple of special announcements on this Labor Day Special Event on FADE to BLACK!
Air date: September 6,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</si>
  <si>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6R5b6rSlRow</t>
  </si>
  <si>
    <t>2021 09 02</t>
  </si>
  <si>
    <t>https://youtu.be/uwoqbzzxZjs</t>
  </si>
  <si>
    <t>Ep. 1482 F2B Ryan Sprague</t>
  </si>
  <si>
    <t>My Patriot Supply: Prepare with Jimmy!
https://mypatriotsupply.com/pages/rs-repdig-fade-to-black-may-2020?rfsn=1750310.2a7b74&amp;subid=jimmy.church
Conscious Life Expo:
https://consciouslifeexpo.com/
Promo code: Jimmy
Tonight, Thursday, on FADE to BLACK: Ryan Sprague, host and author of Somewhere in the Skies, is joining us for a full night of all things UFO... some say UAP... we say: "Cool"... and maybe we'll find out what his new book is all about... yeah!
Ryan is a lead investigator and co-host of the CW television series, Mysteries Decoded. He is the author of Somewhere in the Skies: A Human Approach to the UFO Phenomenon and is the creator and host of the Somewhere in the Skies podcast. He is contributing writer for The Debrief, Open Minds Magazine, Rogue Planet, and Medium. Speaking on the UFO topic, he has been featured in the acclaimed documentary series, On the Trail of UFOs and also on ABC News, Fox News, 7News Australia, and the Science Channel. He has consulted and been featured in Newsweek, The NY Post, and VICE News.
Website: https://somewhereintheskies.com/
Air date: September 2,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</si>
  <si>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uwoqbzzxZjs</t>
  </si>
  <si>
    <t>2021 09 01</t>
  </si>
  <si>
    <t>https://youtu.be/U6mf89eo03U</t>
  </si>
  <si>
    <t xml:space="preserve">Ep. 1481 F2B Darryl Anka   Alienated </t>
  </si>
  <si>
    <t>My Patriot Supply: Prepare with Jimmy!
https://mypatriotsupply.com/pages/rs-repdig-fade-to-black-may-2020?rfsn=1750310.2a7b74&amp;subid=jimmy.church
Conscious Life Expo:
https://consciouslifeexpo.com/
Promo code: Jimmy
Tonight, Wednesday on FADE to BLACK: Darryl Anka joins us to announce his new film: "Alienated" that has just been released... and we'll also get his thoughts on the new State of Disclosure. Darryl will be channeling Bashar at the Conscious Life Expo this September 19th at the LAX Hilton!
Darryl has been channeling the remarkable multidimensional being from the future known as Bashar for over 34 years.
Along with Edgar Cayce, Seth and Abraham-Hicks, the Bashar material has been heralded as some of the most relevant, compelling and dynamic information delivered to the planet to date.
In addition to channeling Bashar, Darryl expresses his creative talents in the forms of writing, directing and producing films through his own production company, Zia Films.
Air date: September 1,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</si>
  <si>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U6mf89eo03U</t>
  </si>
  <si>
    <t>2021 08 31</t>
  </si>
  <si>
    <t>https://youtu.be/8V8o9giR6RE</t>
  </si>
  <si>
    <t>Ep. 1480 F2B Jim Harold</t>
  </si>
  <si>
    <t>Virtual Shield VPN:
https://www.virtualshield.com/fadetoblack
Conscious Life Expo:
https://consciouslifeexpo.com/
Promo code: Jimmy
Tonight, Tuesday on FADE to BLACK: Jim Harold is back... and tonight we are going to listen to Jim's amazing, sometimes scary, and always entertaining, paranormal tales... as well as talk host to host and find out what makes him so, well, driven. And just how did he get those amazing broadcast pipes? We'll find out about THAT and much more...
Jim is the host of The Paranormal Podcast and Jim Harold's Campfire. He is celebrating his 16th anniversary of podcasting on the unknown. Before becoming a full time pod-caster in 2012, Jim worked on the business side of media for over 15 years.
He has written a popular series of 5 Campfire books featuring the best tales of the unknown from his podcasts: True Ghost Stories: Jim Harold's Campfire 1, 2, 3, 4 &amp; 5 (All Kindle #1 Supernatural Best Sellers).
Jim's programs have been downloaded over 50 million times: The Paranormal Podcast and Jim Harold's Campfire are among the Top 1% most downloaded podcasts on the industry's largest podcast host, Libsyn.
Air date: August 31,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</si>
  <si>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8V8o9giR6RE</t>
  </si>
  <si>
    <t>2021 08 26</t>
  </si>
  <si>
    <t>https://youtu.be/78xNi4j2_hU</t>
  </si>
  <si>
    <t>Ep. 1479 F2B FADERNIGHT</t>
  </si>
  <si>
    <t>Virtual Shield VPN:
https://www.virtualshield.com/fadetoblack
Conscious Life Expo:
https://consciouslifeexpo.com/
Promo code: Jimmy
Tonight, Thursday on FADE to BLACK: It's FADERNIGHT with open lines all night long... your calls, your conversation: UFOs, Conspiracy, Time Travel, the Paranormal and Supernatural, Lost History and Pop Culture.
Fadernight is the greatest night in all of talk radio in all of the world... un-scripted, un-censored, un-screened, and un-filtered.
The call-in number: 747-228-2051
Air date: August 26,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</si>
  <si>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78xNi4j2_hU</t>
  </si>
  <si>
    <t>2021 08 25</t>
  </si>
  <si>
    <t>https://youtu.be/eZeAYT_Y8s0</t>
  </si>
  <si>
    <t>Ep. 1478 F2B  Añjali</t>
  </si>
  <si>
    <t>Virtual Shield VPN:
https://www.virtualshield.com/fadetoblack
Conscious Life Expo:
https://consciouslifeexpo.com/
Promo code: Jimmy
Tonight, Wednesday on FADE to BLACK: Añjali joins us for the first time and we are going to discuss her recent press conference at the Lincoln Memorial in Washington, DC, to announce the formation of an international team of scientists who will enter an extraterrestrial base in the Mojave Desert.
Formerly assigned to the Pentagon, it was Añjali’s position supporting the U.S. Marine Corps’ intelligence efforts for deploying executives that first brought her to Southern California in 2015. Now, she will head the diverse team and return to the base before the end of 2021.
Añjali served in the United States Air Force USAF SAC/ACC 1992-1995, Lead Intelligence Officer, Information Operations/Information Warfare (IO/IW) 2004-2005, Team Lead, Human Factors Leadership, DIA Director Interagency Country Review Project 2005, Defense Intelligence Agency Intelligence Liaison Officer, Executive Support Office, J2/J3, Pentagon 2005-2006, BAE Systems Lead Intelligence Analyst, for Defense Intelligence Agency 2006-2009, Katmai Government Services Social Media &amp; Open Source Intelligence Instructor 2015-2016 Marine Corps Air Ground Combat Center, Twentynine Palms, California, Human Factors Intelligence Consultant 2017- 2021.
Air date: August 25,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</si>
  <si>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eZeAYT_Y8s0</t>
  </si>
  <si>
    <t>2021 08 24</t>
  </si>
  <si>
    <t>https://youtu.be/e0QPpvyPURE</t>
  </si>
  <si>
    <t>Ep. 1477 F2B Scott Wolter</t>
  </si>
  <si>
    <t>Virtual Shield VPN:
https://www.virtualshield.com/fadetoblack
Conscious Life Expo:
https://consciouslifeexpo.com/
Promo code: Jimmy
Tonight, Tuesday on FADE to BLACK: Scott Wolter is back to give us a full update on The Stones... and we will discuss his deep dive into the world of ET and Disclosure.
Scott is an author and host of America Unearthed...
Scott is responsible for the independent petrographic analysis testing laboratory where the Kensington Rune stone was brought for investigation in 2000. He’s been the principal petrographer in more than 5,000 investigations throughout the U.S., Canada and Puerto Rico, including the evaluation of fire damaged concrete at the Pentagon following the attacks of September 11, 2001.
http://www.hookedx.com
http://scottwolteranswers.blogspot.com/
Air date: August 24,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</si>
  <si>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e0QPpvyPURE</t>
  </si>
  <si>
    <t>2021 08 23</t>
  </si>
  <si>
    <t>https://youtu.be/nGoIEbZzgF0</t>
  </si>
  <si>
    <t>Ep. 1476 F2BJack Roth   Jon Sumple</t>
  </si>
  <si>
    <t>Virtual Shield VPN:
https://www.virtualshield.com/fadetoblack
Conscious Life Expo:
https://consciouslifeexpo.com/
Promo code: Jimmy
Tonight, Monday on FADE to BLACK: Jon Sumple and Jack Roth join us to introduce their new film: Extraordinary: The Revelations with an exclusive world premiere of the trailer... only on FADE to BLACK!
Jack Roth and Jon Sumple have been working in the paranormal realm together since 1997. In 2011, along with third "J" Jamie Sernoff, they founded j3FILMS to create engaging, entertaining and educational documentaries that challenge conventional wisdom. j3FILMS takes audiences on an emotional journey of discovery by tapping into the innate human desire to explore the unknown and asking the question What if this is all true?
Extraordinary: The Revelations explores the global history of ETs, the endgames proposed by three vastly different belief paradigms, and the experiences of retired military whistleblowers directly involved in government programs related to ET engagement and communication. 
Air date: August 23,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</si>
  <si>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nGoIEbZzgF0</t>
  </si>
  <si>
    <t>2021 08 18</t>
  </si>
  <si>
    <t>https://youtu.be/J-Pi0IRoSvA</t>
  </si>
  <si>
    <t>Ep. 1475 F2B Avi Loeb</t>
  </si>
  <si>
    <t>Virtual Shield VPN:
https://www.virtualshield.com/fadetoblack
Making Contact:
https://makingcontact.com/
Promo code: JIMMYSAVE100
Conscious Life Expo:
https://consciouslifeexpo.com/
Promo code: Jimmy
Tonight, Wednesday on FADE to BLACK: Avi Loeb joins us to announce and discuss The Galileo Project... the systematic scientific search for evidence of extraterrestrial technological artifacts.
Avi is a theoretical physicist who works on astrophysics and cosmology.
Professor Loeb is the Frank B. Baird Jr. Professor of Science at Harvard University. He had been the longest serving Chair of Harvard's Department of Astronomy (2011–2020), Founding Director of Harvard's Black Hole Initiative (since 2016) and Director of the Institute for Theory and Computation (since 2007) within the Harvard-Smithsonian Center for Astrophysics.
Prof. Loeb is the author of the best selling book: 'Extraterrestrial: The First Sign of Intelligent Life Beyond Earth'.
Air date: August 18,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</si>
  <si>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J-Pi0IRoSvA</t>
  </si>
  <si>
    <t>2021 08 17</t>
  </si>
  <si>
    <t>https://youtu.be/c4xa3fmcDyA</t>
  </si>
  <si>
    <t>Ep. 1474 F2B Ronny Le Blanc</t>
  </si>
  <si>
    <t>Virtual Shield VPN:
https://www.virtualshield.com/fadetoblack
Making Contact:
https://makingcontact.com/
Promo code: JIMMYSAVE100
Conscious Life Expo:
https://consciouslifeexpo.com/
Promo code: Jimmy
Tonight, Tuesday on FADE to BLACK: Ronny Le Blanc joins us for a full night of Bigfoot and UFOs...
Ronny is a globally recognized figure in the world of paranormal, Bigfoot and UFOs. He has been featured on Animal Planet’s "Finding Bigfoot", "In Search of Monsters" and stars in Travel Channel’s "Expedition Bigfoot" and "Paranormal Caught on Camera".
​Ronny is an independent researcher, screenwriter and author of the critically-acclaimed and best-selling book "Monsterland: Encounters with UFOs, Bigfoot and Orange Orbs", highlighting his experience and a research area called Monsterland in central Massachusetts. 
Air date: August 17,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</si>
  <si>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c4xa3fmcDyA</t>
  </si>
  <si>
    <t>2021 08 16</t>
  </si>
  <si>
    <t>https://youtu.be/MvaLjTgvyYg</t>
  </si>
  <si>
    <t>Ep. 1473 F2B Micah Hanks</t>
  </si>
  <si>
    <t>Virtual Shield VPN:
https://www.virtualshield.com/fadetoblack
tickets for Making Contact:
https://makingcontact.com/
Promo code: JIMMYSAVE100
Tonight, Monday on FADE to BLACK: Micah Hanks joins us to discuss his latest article about the FAA and reporting UAPs... we will also discuss the news on The Debrief and around the world.
Micah is a writer, podcaster, history fanatic, science enthusiast, and philosophy junkie. His areas of focus include current events, cultural studies, technology, unexplained phenomena, and ways the future of humankind may be influenced by science and innovation in the coming decades.
Micah has appeared on numerous television and radio programs, including Coast to Coast AM with George Noory, Caravan to Midnight with John B.
Wells, the History Channel’s Guts and Bolts, CNN Radio and of course, Fade to Black.
He is author of several books, including The Ghost Rockets, Mysticism and the Molecule: The Search for Sentient Intelligence from Other Worlds, Reynolds Mansion: An Invitation to the Past and The UFO Singularity.
Micah currently hosts The Micah Hanks Program, formerly known as The Gralien Report, the Middle Theory podcast and The Seven Ages Audio Journal podcast and writes for the DeBrief.org website.
Air date: August 16,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</si>
  <si>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MvaLjTgvyYg</t>
  </si>
  <si>
    <t>2021 08 12</t>
  </si>
  <si>
    <t>https://youtu.be/loslfUgsFrg</t>
  </si>
  <si>
    <t>Ep. 1472 FADE to BLACK Jimmy Church   FADERNIGHT   Open-Lines!</t>
  </si>
  <si>
    <t>Virtual Shield VPN:
https://www.virtualshield.com/fadetoblack
Tonight, Thursday on FADE to BLACK: It's FADERNIGHT with open lines all night long... your calls, your conversation: UFOs, Conspiracy, Time Travel, the Paranormal and Supernatural, Lost History and Pop Culture.
Fadernight is the greatest night in all of talk radio in all of the world... un-scripted, un-censored, un-screened, and un-filtered.
The call-in number: 747-228-2051
Air date: August 12,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</si>
  <si>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loslfUgsFrg</t>
  </si>
  <si>
    <t>2021 08 11</t>
  </si>
  <si>
    <t>https://youtu.be/gJppPu9_QiY</t>
  </si>
  <si>
    <t>Ep. 1471 Dr. Robert M. Schoch</t>
  </si>
  <si>
    <t>Virtual Shield VPN:
https://www.virtualshield.com/fadetoblack
Tonight, Wednesday on FADE to BLACK: Dr. Robert M. Schoch joins us to discuss the new, revised and expanded edition of his best selling book: "Forgotten Civilization". 
Dr. Robert M. Schoch, a full-time faculty member at the College of General Studies at Boston University since 1984, earned his Ph.D. in Geology and Geophysics at Yale University, his M.S. and M.Phil. in Geology and Geophysics from Yale, as well as degrees in Anthropology (B.A.) and Geology (B.S.) from George Washington University.
In the early 1990s, Dr. Schoch along with John Anthony West, recast the date of the Great Sphinx of Egypt from 2,600 BC back to 10,500 BC… by demonstrating that the monument has been heavily eroded by water despite the fact that its location on the edge of the Sahara has endured hyper-arid climactic conditions for the past 5,000 years.
Dr. Schoch revealed to the world that mankind’s history is greater and older than previously believed.
Air date: August 11,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</si>
  <si>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gJppPu9_QiY</t>
  </si>
  <si>
    <t>2021 08 10</t>
  </si>
  <si>
    <t>https://youtu.be/hePBStpIrhM</t>
  </si>
  <si>
    <t>Ep. 1470 F2B Stephen Bassett</t>
  </si>
  <si>
    <t>Virtual Shield VPN:
https://www.virtualshield.com/fadetoblack
Tonight, Tuesday on FADE to BLACK: Stephen Bassett joins us from his West Coast office and tonight we are going to talk about the new Netflix UFO/UAP series that he is appearing in and premiered last week... all that an much more, including a very special, exclusive announcement on F2B!
Stephen is the executive director of Paradigm Research Group founded in 1996 to end a government imposed embargo on the truth behind the so called "UFO" phenomenon. Stephen has spoken to audiences around the world about the implications of formal "Disclosure" by world governments of an extraterrestrial presence engaging the human race. He has given over 1000 radio and television interviews, and PRG's advocacy work has been extensively covered by national and international media. In 2013 PRG produced a "Citizen Hearing on Disclosure" at the National Press Club in Washington, DC. On November 5, 2014 PRG launched a Congressional Hearing/Political Initiative seeking the first hearings on Capitol Hill since 1968 regarding the extraterrestrial presence issue and working to see that issue included in the ongoing presidential campaign.
Website: http://www.paradigmresearchgroup.org
Air date: August 10, 2021
Fade To Black wtih Jimmy Church
https://jimmychurchradio.com</t>
  </si>
  <si>
    <t>hePBStpIrhM</t>
  </si>
  <si>
    <t>2021 08 09</t>
  </si>
  <si>
    <t>https://youtu.be/iJcfjXTp84Y</t>
  </si>
  <si>
    <t>Ep. 1469 F2B Richard Dolan</t>
  </si>
  <si>
    <t>Virtual Shield VPN:
https://www.virtualshield.com/fadetoblack
Tonight, Monday on FADE to BLACK: Richard Dolan joins us for a full analysis of Showtime's new series "UFO" by JJ Abrams.
Richard is one of the world’s leading researchers and writers on the subject of UFOs, and believes that they constitute the greatest mystery of our time.
Dolan completed his graduate work at the University of Rochester, where he studied U.S. Cold War strategy, European history, and international diplomacy. Richard also studied at Alfred University and Oxford University.
He is the author of UFOs and the National Security State, he co-authored with Bryce Zabel, A.D. After Disclosure and his latest book is: UFOs and the 21st Century Mind.
Richard hosts a weekly radio show, The Richard Dolan Show, on KGRA radio. He is currently featured on several television series and documentaries, including Ancient Aliens, Hangar One: The UFO Files and Close Encounters.
Website:
https://richarddolanmembers.com/
Air date: August 9,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</si>
  <si>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iJcfjXTp84Y</t>
  </si>
  <si>
    <t>2021 08 05</t>
  </si>
  <si>
    <t>https://youtu.be/A9EOeYAIZWw</t>
  </si>
  <si>
    <t>Ep. 1468 FADE to BLACK Jimmy Church   FADERNIGHT   Open-Lines!</t>
  </si>
  <si>
    <t>Virtual Shield VPN:
https://www.virtualshield.com/fadetoblack
Tonight, Thursday on FADE to BLACK: It's FADERNIGHT with open lines all night long... your calls, your conversation: UFOs, Conspiracy, Time Travel, the Paranormal and Supernatural, Lost History and Pop Culture.
Fadernight is the greatest night in all of talk radio in all of the world... un-scripted, un-censored, un-screened, and un-filtered.
The call-in number: 747-228-2051
Air date: August 5, 2021
Fade To Black wtih Jimmy Church
https://jimmychurchradio.com</t>
  </si>
  <si>
    <t>A9EOeYAIZWw</t>
  </si>
  <si>
    <t>2021 08 04</t>
  </si>
  <si>
    <t>https://youtu.be/HKmA4KfWRg4</t>
  </si>
  <si>
    <t>Ep. 1467 F2B Peter Robbins</t>
  </si>
  <si>
    <t>Virtual Shield VPN:
https://www.virtualshield.com/fadetoblack
Tonight, Wednesday on FADE to BLACK: Peter Robbins joins us as our Ufologist at Large... and we are going to talk about his favorite UFO cases, current topics, his writing, research, and what it's like to host his own radio show.
Peter is an investigative writer, author and lecturer whose writing and research are focused on the subject of truly anomalous UFOs and their implications for humanity. He has appeared as a guest on and been consultant to numerous radio shows, television programs and documentaries. 
TV appearances include “Ancient Aliens,” the History Channel’s “Britain’s Roswell;” "Unsolved Mysteries;" "Good Day New York;" “The O’Reilly Factor,” FOX-NY; “The Real Roswell,” Nat Geo Channel; and The SCI FI Channel documentary “UFO Invasion At Rendlesham”.
Peter currently hosts "Meanwhile, Here on Earth" Monday nights on KGRA, right before FADE to BLACK.
Air date: August 4,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</si>
  <si>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HKmA4KfWRg4</t>
  </si>
  <si>
    <t>2021 08 03</t>
  </si>
  <si>
    <t>https://youtu.be/s69IBJ0ISjo</t>
  </si>
  <si>
    <t>Ep. 1466 F2B Mark Sims</t>
  </si>
  <si>
    <t>Virtual Shield VPN:
https://www.virtualshield.com/fadetoblack
Tonight, Tuesday on FADE to BLACK: Mark Sims joins us for the first time to discuss UFOs and Social Media and much, much more!
Mark is a serial entrepreneur, computer scientist and engineer with a degree in Computer-Aided Design from Eastern Michigan University.
He worked for Sun Microsystems before starting his own business, Netrex (1991-1999), the world’s first pure-play Internet Security services company. While running Netrex, he graduated from Harvard Business School.
In 2004, Mark started his second business called Nanorex, an open source software company.
In 2012, Mark had a “spiritual awakening” while attending a CE-5 Ambassador Training retreat in Borrego Springs, CA... This experience changed his life dramatically and has led him on a new path of spiritual discovery and purpose.
In 2014, Mark came out of retirement to pursue his new “spiritual calling”... so, he started Vortrex LLC, a renewable energy company and he began heading CE-5 expeditions in Michigan and California.
Air date: August 3,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</si>
  <si>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s69IBJ0ISjo</t>
  </si>
  <si>
    <t>2021 08 02</t>
  </si>
  <si>
    <t>https://youtu.be/JE16zSZKu5c</t>
  </si>
  <si>
    <t>Ep. 1465 F2B Whitley Strieber</t>
  </si>
  <si>
    <t>Virtual Shield VPN:
https://www.virtualshield.com/fadetoblack
Tonight, Monday on FADE to BLACK: Whitley Strieber joins us for a very open and comprehensive conversation about ET... we are going to discuss what really may be visiting us and what our government knows.
As someone who has changed our worldview, Mr. Strieber is one of the iconic cultural figures of our time.
Whitley is the author of the Communion series of books and many novels ranging from the Wolfen and the Hunger to the Grays and the Alien Hunter series. Communion, the Wolfen, the Hunger and Superstorm have all been made into movies, Superstorm as the Day After Tomorrow.
Air date: August 2,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</si>
  <si>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JE16zSZKu5c</t>
  </si>
  <si>
    <t>2021 07 29</t>
  </si>
  <si>
    <t>https://youtu.be/Oima3IL6VFA</t>
  </si>
  <si>
    <t>Ep. 1464 FADE to BLACK FADERNIGHT</t>
  </si>
  <si>
    <t>Virtual Shield VPN:
https://www.virtualshield.com/fadetoblack
Tonight, Thursday on FADE to BLACK: It's FADERNIGHT with open lines all night long... your calls, your conversation: UFOs, Conspiracy, Time Travel, the Paranormal and Supernatural, Lost History and Pop Culture.
Fadernight is the greatest night in all of talk radio in all of the world... un-scripted, un-censored, un-screened, and un-filtered.
The call-in number: 747-228-2051
Air date: July 29,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</si>
  <si>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Oima3IL6VFA</t>
  </si>
  <si>
    <t>2021 07 28</t>
  </si>
  <si>
    <t>https://youtu.be/Aew5nEA3x1E</t>
  </si>
  <si>
    <t>Ep. 1463 F2B Jay Weidner</t>
  </si>
  <si>
    <t>Virtual Shield VPN:
https://www.virtualshield.com/fadetoblack
Tonight, Wednesday on FADE to BLACK: Jay Weidner is back and tonight we are going to take a deep dive into the Secret Mystery Schools, Alchemy, and who is really running the world today.
Called by Wired Magazine an “authority on the hermetic and alchemical traditions,” Jay is a renowned filmmaker, author and scholar. He is writer/director of the feature film, The Last Avatar, director of the critically acclaimed documentary, Infinity: The Ultimate Trip, Journey Beyond Death and writer/director of the documentary series on the work of Stanley Kubrick, Kubrick’s Odyssey and Beyond the Infinite.
Jay was featured in the History Channel’s documentary, The Lost Book of Nostradamus and was associate producer and featured in the History Channel’s special, Nostradamus 2012. He was also featured in the documentary, Room 237, in Brad Meltzer’s Decoded, and in Jesse Ventura’s Conspiracy Theory. He is the co-author of The Mysteries of the Great Cross of Hendaye: Alchemy and the End of Time published by Destiny Books and A Monument to the End of Time (with Vincent Bridges).
In 2000, he founded Sacred Mysteries together with his wife, Sharron Rose. He has directed 15 films in the current Sacred Mysteries DVD Collection including: The Last Avatar, Infinity, Secrets of Alchemy, Artmind, Healing the Luminous Body, Quantum Astrology, and Sophia Returning.
Air date: July 28, 2021
Fade To Black wtih Jimmy Church
https://jimmychurchradio.com</t>
  </si>
  <si>
    <t>Aew5nEA3x1E</t>
  </si>
  <si>
    <t>2021 07 27</t>
  </si>
  <si>
    <t>https://youtu.be/SuDgzvD9Drw</t>
  </si>
  <si>
    <t>Ep. 1462 William Henry</t>
  </si>
  <si>
    <t>Virtual Shield VPN:
https://www.virtualshield.com/fadetoblack
Tonight, Tuesday on FADE to BLACK: William Henry joins us to carry on our private conversations over the last month... but tonight, you get to be a part of it!!!
William is a Nashville-based author, investigative mythologist, and TV presenter. He is an internationally recognized authority on human spiritual potential, transformation and ascension...with over 30 years of research distilled into 18 books and numerous video presentations
He incorporates historical, religious, spiritual, scientific, archaeological and other forms of such knowledge into factually-based theories and conclusions that we are actually experiencing in our lifetime.
William is a contributor to the History Channel program, Ancient Aliens, and host of the Gaia TV series The Awakened Soul: The Lost Science of Ascension, and Arcanum.
His latest book is The Skingularity Is Near: The Next Human, the Perfect Rainbow Light Body and the Technology of Human Transcendence.
Air date: July 27,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</si>
  <si>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SuDgzvD9Drw</t>
  </si>
  <si>
    <t>2021 07 26</t>
  </si>
  <si>
    <t>https://youtu.be/ZHXTJCmRIeM</t>
  </si>
  <si>
    <t>Ep. 1461 FADE to BLACK Jimmy Church w  Travis Walton  1975 Revisited</t>
  </si>
  <si>
    <t>Virtual Shield VPN:
https://www.virtualshield.com/fadetoblack
Tonight, Monday on FADE to BLACK: Travis Walton joins us and we are going to discuss, in detail, the current drama about his case being 'hoaxed'... there are a few of wanna-be's out there trying to make a buck on an event that has been investigated, researched and looked into for the last 45 years... and tonight we are going to put this to bed. 
Travis Walton's life changed on November 5, 1975, while working with a logging crew in the Apache-Sitgreaves National Forest in Arizona.
The Walton case received mainstream publicity and remains one of the best-known instances of alien abduction. It is one of the very few alien abduction cases with corroborative eyewitnesses, and one of few abduction cases where the time allegedly spent in the custody of aliens plays a rather minor role in the overall account.
Air date: July 26,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</si>
  <si>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ZHXTJCmRIeM</t>
  </si>
  <si>
    <t>2021 07 22</t>
  </si>
  <si>
    <t>https://youtu.be/Fm8sRNHh5T4</t>
  </si>
  <si>
    <t>Ep. 1460 FADE to BLACK Jimmy Church   FADERNIGHT w  Ron Keel</t>
  </si>
  <si>
    <t>Virtual Shield VPN:
https://www.virtualshield.com/fadetoblack
Tonight, Thursday on FADE to BLACK: Ron Keel, the Metal Cowboy, joins Fadernight with open-lines all night long... your calls, your conversation: UFOs, Conspiracy, Time Travel, the Paranormal and Supernatural, Lost History and Pop Culture.
Ron will be answering your calls, questions... about anything... all night long!!!
Fadernight is the greatest night in all of talk radio in all of the world... un-scripted, un-censored, un-screened, and un-filtered.
The call-in number: 747-228-2051
From the first Steeler album, Ron Keel’s 35-year career has taken him from the concrete jungles of arena rock to the dirt roads of country music. Ron has sold millions of albums and toured the world as both a heavy metal screamer and a southern rock/outlaw country artist.
Air date: July 22,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</si>
  <si>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Fm8sRNHh5T4</t>
  </si>
  <si>
    <t>2021 07 21</t>
  </si>
  <si>
    <t>https://youtu.be/GBi26TtjEEQ</t>
  </si>
  <si>
    <t>Ep. 1459 FADE to BLACK Jimmy Church w  James Fox  Takes His UFO Victory Lap!</t>
  </si>
  <si>
    <t>Virtual Shield VPN:
https://www.virtualshield.com/fadetoblack
Tonight, Wednesday on FADE to BLACK: James Fox returns for his UFO Victory Lap... his films are some of the most respected in the world of Ufology... and The Phenomenon broke new ground leading up to the UAP Task Force report. Tonight we are going to discuss his thoughts on everything in the world of UFOs/UAPs... and what the this director is working on next!
James was born in England and raised in New York and California. He began his journalism career early in life as an assistant to father/writer Charles Fox. Together they traveled on many magazine assignments, interviewing such notables as Stephen Hawking and race car legend Dan Gurney for the likes of Rolling Stone, Car &amp; Driver to Sports Illustrated. James finished and sold his first documentary to Discovery by the time he was 28. He has since completed and distributed TV projects for Sci-Fi, TLC, National Geographic and History Channel and has made frequent appearances on Larry King Live, Night Line, Dateline, Anderson Cooper and others.
His documentaries, "Out of the Blue", "I Know What I Saw", and "The Phenomenon", are some of the most respected films on the UFO subject.
Air date: July 21,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</si>
  <si>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GBi26TtjEEQ</t>
  </si>
  <si>
    <t>2021 07 20</t>
  </si>
  <si>
    <t>https://youtu.be/Ph3kwIpHkDM</t>
  </si>
  <si>
    <t>Ep. 1458 FADE to BLACK Jimmy Church w  Duke Sullivan  World Bigfoot Radio</t>
  </si>
  <si>
    <t>Virtual Shield VPN:
https://www.virtualshield.com/fadetoblack
Tonight, Tuesday on FADE to BLACK: Duke Sullivan of World Bigfoot Radio joins us for the first time... and we are going to talk about GLAGG and the story of Kevin Laing... and much, much more!
Brian “Duke” Sullivan is a Bigfoot Researcher from Montana, USA. He saw his first Bigfoot in 1972 when he was just ten years old. Duke has been researching Bigfoot for well over 40 years and has multiple sightings. His intense interest in Bigfoot revolves around the behavioral attributes of these creatures vs. proving their existence.
Duke is also an extremely well versed and self described conspiracy theorist and has collaborated with Wes Germer from Sasquatch Chronicles on programs such as “Duke’s Conspiracy Corner” and “The Renegade” podcast as well as being a frequent guest on Sasquatch Chronicles, in addition to being a guest on Strange Familiars and The Bigfoot Outlaws.
Air date: July 20,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</si>
  <si>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Ph3kwIpHkDM</t>
  </si>
  <si>
    <t>2021 07 19</t>
  </si>
  <si>
    <t>https://youtu.be/26nYqiNDIjg</t>
  </si>
  <si>
    <t>Ep. 1457 FADE to BLACK Jimmy Church w  Tyler Glockner  Secureteam10  The Return</t>
  </si>
  <si>
    <t>Virtual Shield VPN:
https://www.virtualshield.com/fadetoblack
Tonight on FADE to BLACK: Tyler Glockner of Secureteam joins us to talk about the return of his channel, his health, and the current state of the world of Ufology!
Tyler, in just 10 years, has built Secureteam into one of the most popular YouTube channels with over 2 million subscribers. His channel was built for those who seek the latest alien and UFO related videos, leaks and information.
From it's humble beginnings as a mere idea in 2011, to the establishment of the channel you see today - Secureteam has become the information source to which millions of answer-seeking individuals have come. Through thousands of videos posted, over 2 million subscribers and over a billion total video views, Secureteam has broken the boundaries of traditional reporting and taken UFO research into the internet age.
Air date: July 19,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</si>
  <si>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26nYqiNDIjg</t>
  </si>
  <si>
    <t>2021 07 15</t>
  </si>
  <si>
    <t>https://youtu.be/_Da99jOMlOg</t>
  </si>
  <si>
    <t xml:space="preserve">Ep. 1456 FADE to BLACK Jimmy Church w  Ross Coulthart   In Plain Sight </t>
  </si>
  <si>
    <t>Virtual Shield VPN:
https://www.virtualshield.com/fadetoblack
Tickets and info for our July 17th Online Conference w/ Dolan, Elizondo, Howe, Pope, Carson and Church... use the coupon code DISCLOSURE for $10 off today!!!
https://www.eventbrite.com/e/the-4bidden-disclosure-conference-tickets-154592118187?aff=jimmychurch&amp;fbclid=IwAR2uP0b7Yr4MW1OkZByDsBs4QXRh76P-0s5RtSrsa0BIXqwBErOBYOxz0qQ
Tonight, Thursday on FADE to BLACK: Ross Coulthart joins us live from Australia to discuss his new book: "In Plain Sight: An Investigation into UFOs and Impossible Science". 
Ross is an investigative journalist, most recently for Australian news and current affairs program 60 Minutes on Channel Nine. He was previously chief investigations reporter for the Sunday Night news program. Coulthart has won five prestigious Walkley journalism awards, including the most coveted top award for Australian journalism, the Gold Walkley. His broadcast television investigative journalism has also won the top broadcast award, a Logie.In 2010 his reinvestigation into the murder of two young Australian tourists by IRA terrorists twenty years earlier, in 1990, revealed new evidence suggesting complicity in the attack by Irish Sinn Fein boss Gerry Adams. In 2008, he uncovered one of the biggest ever medical scandals in Australia – The Butcher of Bega.  It won Ross not only the Gold Walkley but also the Walkley for Best Investigative Report. An expose of cronyism and impropriety in Australian Aboriginal Legal Services won Ross the 1996 Logie Award for Most Outstanding Achievement in Public Affairs. In 2002, Ross won the Gold Medal at the New York Film Festival for Best International Report – with renowned film-maker Max Stahl – for an investigation into how Indonesian and militia killers in East Timor had gone unpunished for their crimes.  Ross is also the co-author of two best-seller books "Dead Man Running" and "Above The Law" – both exposes of organized crime in Australian and international outlaw motorcycle gangs. 
His latest book is: "In Plain Sight: An Investigation into UFOs and Impossible Science" where he reveals a story largely ignored by mainstream media but right there, in front of our eyes.
Air date: July 15, 2021
Fade To Black wtih Jimmy Church
https://jimmychurchradio.com</t>
  </si>
  <si>
    <t>_Da99jOMlOg</t>
  </si>
  <si>
    <t>2021 07 14</t>
  </si>
  <si>
    <t>https://youtu.be/W8yG6d5pSO0</t>
  </si>
  <si>
    <t>Ep. 1455 FADE to BLACK Jimmy Church w  Debbie Kauble  Life Beyond Indruders</t>
  </si>
  <si>
    <t>Virtual Shield VPN:
https://www.virtualshield.com/fadetoblack
Tickets and info for our July 17th Online Conference w/ Dolan, Elizondo, Howe, Pope, Carson and Church:
https://www.eventbrite.com/e/the-4bidden-disclosure-conference-tickets-154592118187?aff=jimmychurch&amp;fbclid=IwAR2uP0b7Yr4MW1OkZByDsBs4QXRh76P-0s5RtSrsa0BIXqwBErOBYOxz0qQ
Tonight, Wednesday on FADE to BLACK: Debbie Kauble joins us for the first time and we are going to discuss her life of ET contact. 
Debbie was the central figure in Budd Hopkins’s New York Times best-seller, "Intruders, the Incredible Visitations at Copely Woods", as well as the 1992 CBS mini-series, “Intruders”, using the pseudonym "Kathy Davis". In 1992, she revealed her true identity and co-authored, with her sister Kathy Mitchell, “Abducted, The Story of the Intruders Continues". Deb has just finished a revised, expanded edition of ‘Abducted’ titled ‘Extraordinary Contact: Life Beyond Intruders’.
She co-hosted her own podcast, Midwest Paratalk, with Gregg Cable and together with Gregg, co-founded the paranormal research team, The Paranormal Underground. Her special interest in paranormal research is with Electronic Voice Phenomena and she has collected impressive examples over the last several years.
Air date: July 14,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</si>
  <si>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W8yG6d5pSO0</t>
  </si>
  <si>
    <t>https://youtu.be/4GvE4Vk7TAY</t>
  </si>
  <si>
    <t>Jimmy Church and Billy Carson LIVE 4Bidden Disclosure, July 17th 2021</t>
  </si>
  <si>
    <t>Tickets and info for our July 17th Online Conference w/ Dolan, Elizondo, Howe, Pope, Carson and Church:
Use coupon code DISCLOSURE for $10 off right now at checkout!!!
https://www.eventbrite.com/e/the-4bidden-disclosure-conference-tickets-154592118187?aff=jimmychurch&amp;fbclid=IwAR2uP0b7Yr4MW1OkZByDsBs4QXRh76P-0s5RtSrsa0BIXqwBErOBYOxz0qQ
Fade To Black wtih Jimmy Church
https://jimmychurchradio.com</t>
  </si>
  <si>
    <t>4GvE4Vk7TAY</t>
  </si>
  <si>
    <t>2021 07 13</t>
  </si>
  <si>
    <t>https://youtu.be/EDtpeWSSFsY</t>
  </si>
  <si>
    <t>Ep. 1454 FADE to BLACK Jimmy Church w  Grant Cameron  The UAPTF Report and the Future of Disclosure</t>
  </si>
  <si>
    <t>Virtual Shield VPN:
https://www.virtualshield.com/fadetoblack
July 17th Online Conference w/ Dolan, Elizondo, Howe, Pope, Carson and Church:
https://www.eventbrite.com/e/the-4bidden-disclosure-conference-tickets-154592118187?aff=jimmychurch&amp;fbclid=IwAR2uP0b7Yr4MW1OkZByDsBs4QXRh76P-0s5RtSrsa0BIXqwBErOBYOxz0qQ
Tonight, Tuesday on FADE to BLACK: Grant Cameron is here to talk about all of the latest news in our UFO community, including the recent UAPTF Report, and his take on the recent 'leaked' videos that have circulated throughout the mainstream media.
Grant has been a UFO researcher since 1975, and was recognized as both the Leeds Conference International Researcher of the Year and the UFO Congress Researcher of the Year. He is a world-renowned expert on UFOs, conspiracies, government cover-ups, and has spent decades watching and chronicling developments around extraterrestrial contact. He is the author of 'Charlie Red Star'.
Air date: July 13,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</si>
  <si>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EDtpeWSSFsY</t>
  </si>
  <si>
    <t>2021 07 12</t>
  </si>
  <si>
    <t>https://youtu.be/3rwVKn8-Ue0</t>
  </si>
  <si>
    <t>Ep. 1453 FADE to BLACK Jimmy Church w  Danny Sheehan and Lue Elizondo</t>
  </si>
  <si>
    <t>Virtual Shield VPN:
https://www.virtualshield.com/fadetoblack
July 17th Online Conference w/ Dolan, Elizondo, Howe, Pope, Carson and Church:
https://www.eventbrite.com/e/the-4bidden-disclosure-conference-tickets-154592118187?aff=jimmychurch&amp;fbclid=IwAR2uP0b7Yr4MW1OkZByDsBs4QXRh76P-0s5RtSrsa0BIXqwBErOBYOxz0qQ
Tonight on FADE to BLACK: Danny Sheehan and Lou Elizondo join us to discuss the "23 Minute UFO/UAP" video that our government currently possesses... and we'll also cover all of the latest UFO/UAP news from around the world.
Daniel Sheehan, JD, is a graduate of Harvard Law School, a former Director of the Christic Institute, and is a Professor of World Politics at the University of California. He is the General Counsel and Co-Director for the Institute for Cooperation in Space. Mr. Sheehan also has a long and distinguished history as public interest counsel, and was legal counsel in the Pentagon Papers case, the Iran-Contra, Three Mile Island, and Karen Silkwood cases, as well as many other high profile cases. Dan shares the responsibility for formulation of a new world view integrating into all of the classical fields of human knowledge the now virtually universally accepted FACT of the existence of Extraterrestrial Intelligence in our Universe and the growing accepted fact that representatives of one or more of these extraterrestrial civilizations are presently visiting our planet and interacting with members of our species.
Luis “Lue” Elizondo is the former director of the Advanced Aerospace Threat Identification Program (ATTIP). As a senior counterintelligence officer for the Department of Defense, he operated throughout Afghanistan, the Middle East and Latin America. He’s a trained Special Agent who has led countless tactical and strategic missions both during wartime and times of peace.
Lue's academic background includes microbiology, immunology and parasitology, with research experience in tropical diseases. Luis is also an inventor who holds several patents.
Website: https://danielpsheehan.com/
Air date: July 12,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</si>
  <si>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3rwVKn8-Ue0</t>
  </si>
  <si>
    <t>2021 07 05</t>
  </si>
  <si>
    <t>https://youtu.be/aJyJSQ39uws</t>
  </si>
  <si>
    <t>Ep. 1452 FADE to BLACK Jimmy Church w  Cristina Gomez  The Debrief</t>
  </si>
  <si>
    <t>Virtual Shield VPN:
https://www.virtualshield.com/fadetoblack
July 17th Online Conference w/ Dolan, Elizondo, Howe, Pope, Carson and Church:
https://www.eventbrite.com/e/the-4bidden-disclosure-conference-tickets-154592118187?aff=jimmychurch&amp;fbclid=IwAR2uP0b7Yr4MW1OkZByDsBs4QXRh76P-0s5RtSrsa0BIXqwBErOBYOxz0qQ
Tonight our guest is Cristina Gomez of The Debrief... and we are going to find out why she got into Ufology and what it's like to be a new, bright, and fresh voice for our community.
Cristina became fascinated with the concept of alien life at a very young age, but it wasn't until High School that her interest became serious.
Cristina is in college now, studying for a BA degree in Business and Communication. She began her own YouTube Channel to scrutinize public UFO sighting videos submitted to a variety of platforms. Using video software, she slowed down the footage, zoomed in, stabilized, and enhanced, then would post the results for others to study.
In March 2021, Cristina began working with the team at The Debrief, producing video content featuring interviews with prominent figures in the UFO research community such as Lue Elizondo, and James Fox.
Cristina is working on her first book, which will take a deep dive into many aspects of the UFO mystery from the perspective of a young Gen Z Latina, being aimed at her generation to promote more interest in the subject, while continuing to interview researchers and witnesses on her YouTube channel, which has several feature shows that cover different aspects of the phenomenon.
Air date: July 5, 2021
Fade To Black wtih Jimmy Church
https://jimmychurchradio.com</t>
  </si>
  <si>
    <t>aJyJSQ39uws</t>
  </si>
  <si>
    <t>2021 07 01</t>
  </si>
  <si>
    <t>https://youtu.be/UQHTRLHpnRg</t>
  </si>
  <si>
    <t>Ep. 1451 FADE to BLACK Jimmy Church w  Linda Moulton Howe  UAPTF Report Analysis</t>
  </si>
  <si>
    <t>Virtual Shield VPN:
https://www.virtualshield.com/fadetoblack
July 17th Online Conference w/ Dolan, Elizondo, Howe, Pope, Carson and Church:
https://www.eventbrite.com/e/the-4bidden-disclosure-conference-tickets-154592118187?aff=jimmychurch&amp;fbclid=IwAR2uP0b7Yr4MW1OkZByDsBs4QXRh76P-0s5RtSrsa0BIXqwBErOBYOxz0qQ
Tonight, Linda Moulton Howe joins us to discuss the UAPTF Report and give us her full analysis of it's impact and content on our world.
Linda is a graduate of Stanford University with a Master’s Degree in Communication and has received local, national and international awards, including three regional Emmys, a national Emmy nomination and a Station Peabody award.
Linda produces reports and edits Earthfiles.com, and hosts her live YouTube show each week as well as being on Ancient Aliens since it's first season.
Ms. Howe has traveled to Venezuela, Peru, Brazil, England, Norway, France, Switzerland, The Netherlands, Yugoslavia, Turkey, Ethiopia, Kenya, Egypt, Australia, Japan, Canada, Mexico, the Yucatan and Puerto Rico for her research and productions.
Website: http://www.earthfiles.com
Air date: July 1,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</si>
  <si>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UQHTRLHpnRg</t>
  </si>
  <si>
    <t>2021 06 30</t>
  </si>
  <si>
    <t>https://youtu.be/R1kMoT_qeYw</t>
  </si>
  <si>
    <t xml:space="preserve">Ep. 1450 FADE to BLACK Jimmy Church w  Reuben Langdon  The New Season of  Interview with E.D. </t>
  </si>
  <si>
    <t>Virtual Shield VPN:
https://www.virtualshield.com/fadetoblack
July 17th Online Conference w/ Dolan, Elizondo, Howe, Pope, Carson and Church:
https://www.eventbrite.com/e/the-4bidden-disclosure-conference-tickets-154592118187?aff=jimmychurch&amp;fbclid=IwAR2uP0b7Yr4MW1OkZByDsBs4QXRh76P-0s5RtSrsa0BIXqwBErOBYOxz0qQ
Tonight, Reuben Langdon is here to announce the new season of "Interview with E.D. and give us his insight on the UAPTF Report and what Disclosure means moving forward in 2021.
Reuben Langdon began his career in Japan as a series regular acting in the Japanese superhero TV series B-Fighter Kabuto. Eventually he made his way to Hollywood and worked regularly as an actor and stuntman on the international hit show The Power Rangers. He also made appearances Charlie’s Angels, Spider Man 2, Ant-Man, and Pirates of the Caribbean: At World’s End and has been the stunt coordinator and/or stuntman in The Office, Dexter, CSI Miami and many other film, TV and video game projects.
In 2013, Reuben co-produced The Citizens Hearing on Disclosure, an historical event that brought together 40 witnesses from 10 different countries to testify in front of 6 former members of the U.S. congress that the world is being engaged by Extraterrestrials. 
Air date: June 30, 2021
Fade To Black wtih Jimmy Church
https://jimmychurchradio.com</t>
  </si>
  <si>
    <t>R1kMoT_qeYw</t>
  </si>
  <si>
    <t>2021 06 29</t>
  </si>
  <si>
    <t>https://youtu.be/sBP-bgua-Vg</t>
  </si>
  <si>
    <t>Ep. 1449 FADE to BLACK Jimmy Church w  Billy Carson  Disclosure 101</t>
  </si>
  <si>
    <t>Virtual Shield VPN:
https://www.virtualshield.com/fadetoblack
July 17th Online Conference w/ Dolan, Elizondo, Howe, Pope, Carson and Church:
https://www.eventbrite.com/e/the-4bidden-disclosure-conference-tickets-154592118187?aff=jimmychurch&amp;fbclid=IwAR2uP0b7Yr4MW1OkZByDsBs4QXRh76P-0s5RtSrsa0BIXqwBErOBYOxz0qQ
Tonight, Billy Carson joins us for a discussion about Disclosure... and a Disclosure 101 primer as we head thru 2021.
Billy is the founder of 4biddenknowledge, the author of ‘The Compendium Of The Emerald Tablets’ and the expert host on Deep Space on Gaia.
Carson’s 4biddenknowledge has over 4 million followers and subscribers throughout social media.
Mr. Carson is the CEO of First Class Space Agency based in Fort Lauderdale, Florida. Carson’s space agency is involved in research and development of alternative propulsion systems and zero-point energy devices.
Billy is also the founder of Pantheon Elite Records, a contributor to Thrive Global and is a registered International Journalist.
His most recent best-selling book is "Woke Doesn't Mean Broke" and I wrote the forward to this massive 688 page financial bible.
Websites:
https://www.4biddenknowledge.com/
https://www.4biddenknowledge.tv/
Air date: June 29, 2021
Our LIVE show 7-10pm PT Mon-Thursday:
https://jimmychurchradio.com/
FADE to BLACK Fadernaut Memberships:
https://jimmychurchradio.com/membership-options/
FADE to BLACK Podcast subscriptions:
https://jimmychurchradio.com/podcast/
FADE to BLACK on Facebook:
https://facebook.com/JimmyChurchRadio
#f2b #kgra #media #ufo #breakingufo
#disclosure #conspiracy #radio
Fade To Black wtih Jimmy Church
https://jimmychurchradio.com</t>
  </si>
  <si>
    <t>sBP-bgua-Vg</t>
  </si>
  <si>
    <t>2021 06 28</t>
  </si>
  <si>
    <t>https://youtu.be/gVFHycWFfRI</t>
  </si>
  <si>
    <t>Ep. 1448 FADE to BLACK Jimmy Church w  John Greenewald  The UAPTF Report Analysis</t>
  </si>
  <si>
    <t>Virtual Shield VPN:
https://www.virtualshield.com/fadetoblack
July 17th Online Conference w/ Dolan, Elizondo, Howe, Pope, Carson and Church:
https://www.eventbrite.com/e/the-4bidden-disclosure-conference-tickets-154592118187?aff=jimmychurch&amp;fbclid=IwAR2uP0b7Yr4MW1OkZByDsBs4QXRh76P-0s5RtSrsa0BIXqwBErOBYOxz0qQ
Tonight, John Greenewald of the Black Vault joins us with his full analysis of the UAPTF Report that was delivered to the Senate Intelligence Committee this past Friday.
John began researching the secret inner workings of the U.S. Government in 1996 at the age of fifteen. He targeted such groups as the CIA, FBI, Pentagon, Air Force, Army, Navy, NSA, DIA, and countless others. Greenewald utilized the Freedom of Information Act to gain access to thousands of records. He accumulated an astonishing number of documents on topics related to UFOs, the JFK Assassination, chemical, biological, and nuclear weapons, and top secret aircraft.
Greenewald named his online archive “The Black Vault.” His teenage project turned into the largest private online collection anywhere in the world, with million of pages of material. At the age of twenty-one, Greenewald published his first book, Beyond UFO Secrecy, in 2002. It was later put into a second expanded edition, and was re-published by Galde Press in January, 2008.
Air date: June 28,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</si>
  <si>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gVFHycWFfRI</t>
  </si>
  <si>
    <t>2021 06 24</t>
  </si>
  <si>
    <t>https://youtu.be/ZqrnJxSrCjA</t>
  </si>
  <si>
    <t>Ep. 1447 FADE to BLACK Jimmy Church   FADERNIGHT   Open-Lines</t>
  </si>
  <si>
    <t>Virtual Shield VPN:
https://www.virtualshield.com/fadetoblack
July 17th Online Conference w/ Dolan, Elizondo, Howe, Pope, Carson and Church:
https://www.eventbrite.com/e/the-4bidden-disclosure-conference-tickets-154592118187?aff=jimmychurch&amp;fbclid=IwAR2uP0b7Yr4MW1OkZByDsBs4QXRh76P-0s5RtSrsa0BIXqwBErOBYOxz0qQ
Tonight:  it's FADERNIGHT...  with Open-Lines all night long! your calls, your conversation: UFOs, Conspiracy, Time Travel, the Paranormal and Supernatural, Lost History and Pop Culture.
Fadernight is the greatest night in all of talk radio in all of the world... un-scripted, un-censored, un-screened, and un-filtered.
The call-in number is 747-228-2051
Air date: June 24,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</si>
  <si>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ZqrnJxSrCjA</t>
  </si>
  <si>
    <t>2021 06 23</t>
  </si>
  <si>
    <t>https://youtu.be/9EQc7aHWHfU</t>
  </si>
  <si>
    <t>Ep. 1446 FADE to BLACK Jimmy Church w  Richard Dolan  The UAPTF Preview Special Event</t>
  </si>
  <si>
    <t>Virtual Shield VPN:
https://www.virtualshield.com/fadetoblack
July 17th Online Conference w/ Dolan, Elizondo, Howe, Pope, Carson and Church:
https://www.eventbrite.com/e/the-4bidden-disclosure-conference-tickets-154592118187?aff=jimmychurch&amp;fbclid=IwAR2uP0b7Yr4MW1OkZByDsBs4QXRh76P-0s5RtSrsa0BIXqwBErOBYOxz0qQ
Tonight on FADE to BLACK: Richard Dolan joins us on the eve of the UAPTF Report that is due for delivery on June 24th, 2021. Tonight's show is on the 23rd. We are going to do a full preview of what is expected, what we would like to see in it, as well as a full analysis of Lue Elizondo's comments on Fade to Black, Thursday, June 17th.
Richard is one of the world’s leading researchers and writers on the subject of UFOs, and believes that they constitute the greatest mystery of our time.
Dolan completed his graduate work at the University of Rochester, where he studied U.S. Cold War strategy, European history, and international diplomacy. Richard also studied at Alfred University and Oxford University.
He is the author of UFOs and the National Security State, he co-authored with Bryce Zabel, A.D. After Disclosure and his latest book is: UFOs and the 21st Century Mind.
Richard hosts a weekly radio show, The Richard Dolan Show, on KGRA radio. He is currently featured on several television series and documentaries, including Ancient Aliens, Hangar One: The UFO Files and Close Encounters.
Air date: June 23,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</si>
  <si>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9EQc7aHWHfU</t>
  </si>
  <si>
    <t>2021 06 22</t>
  </si>
  <si>
    <t>https://youtu.be/oydQBrQgUjY</t>
  </si>
  <si>
    <t>Ep. 1445 FADE to BLACK Jimmy Church w  Ronny Dawson  The Texas Oilfield UFO Incident</t>
  </si>
  <si>
    <t>Virtual Shield VPN:
https://www.virtualshield.com/fadetoblack
July 17th Online Conference w/ Dolan, Elizondo, Howe, Pope, Carson and Church:
https://www.eventbrite.com/e/the-4bidden-disclosure-conference-tickets-154592118187?aff=jimmychurch&amp;fbclid=IwAR2uP0b7Yr4MW1OkZByDsBs4QXRh76P-0s5RtSrsa0BIXqwBErOBYOxz0qQ
Tonight on FADE to BLACK: Ronny Dawson is with us for the first time and we are going to talk about his extraordinary ET experience that made headlines all around the world in 2009.
Ronny is a Texas Oilfield Worker who’s UFO/Alien Encounter received international attention. He was featured on an Episode of Caught on Camera on Japanese TV, and made an Appearance on NBC First Look Roswell Experiencer Panel. He is the Author of the Ronny Dawson UFO Story on Barnes &amp; Noble, Amazon, and Walmart.com. He has been the guest on a multitude of Radio Shows and his story has been featured on Web Sites across the globe. 
Air date: June 22,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</si>
  <si>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oydQBrQgUjY</t>
  </si>
  <si>
    <t>2021 06 21</t>
  </si>
  <si>
    <t>https://youtu.be/Ioidy6YtFm0</t>
  </si>
  <si>
    <t>Ep. 1444 FADE to BLACK Jimmy Church w  Cheryl Costa  The UFO Beat and Sightings Report</t>
  </si>
  <si>
    <t>Virtual Shield VPN:
https://www.virtualshield.com/fadetoblack
July 17th Online Conference w/ Dolan, Elizondo, Howe, Pope, Carson and Church:
https://www.eventbrite.com/e/the-4bidden-disclosure-conference-tickets-154592118187?aff=jimmychurch&amp;fbclid=IwAR2uP0b7Yr4MW1OkZByDsBs4QXRh76P-0s5RtSrsa0BIXqwBErOBYOxz0qQ
Tonight on FADE to BLACK: Cheryl Costa joins us for the first time and we are going to discuss her recently published "The UFO Beat: The New York Skies Column July 2013 to June 2019" and the "UFO Sightings Desk Reference: United States of America 2001-2020", which includes over 121,000 sightings. She lists the top UFO hot spots, according to the data, and sighting reports down to the county level. Anyone can use the book to find out how many sightings there have been in their area, and how it stacks up against other parts of the US.
Cheryl is a native and resident of upstate New York who saw her first UFO at age 12. A military veteran, she’s a retired information security professional from the aerospace Industry. She’s been a speaker at the International UFO Congress and at the MUFON Symposium. From 2013 thru 2019 she wrote the UFO column “New York Skies” for SyracuseNewTimes.com and holds a bachelor of arts degree from the State University of New York at Empire State College in entertainment writing.
Air date: June 21,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</si>
  <si>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Ioidy6YtFm0</t>
  </si>
  <si>
    <t>2021 06 20</t>
  </si>
  <si>
    <t>https://youtu.be/c4zFbbKP2GQ</t>
  </si>
  <si>
    <t>Jimmy Church's Best Of The Best  Featuring   Dolan, Pope, Howe, Elizondo, Church, Carson</t>
  </si>
  <si>
    <t>Tickets and info:
https://www.eventbrite.com/e/the-4bidden-disclosure-conference-tickets-154592118187?aff=jimmychurch&amp;fbclid=IwAR3-frAOsJbZfdvnRmlEXBL2PuHuFszaKDWhr4UNXc5jU66bmQy06TzSWPY
About this event:
The 4BIDDEN Disclosure Conference 2021 (Jimmy Church's Best Of The Best) has just added Lue Elizondo to our event!
Have you been watching the news and hearing about UFO's and UAP's being disclosed by the governments of the world? Are you ready for some real answers as to why now? Do you want to know what the agenda is? Don't miss this 11 hour workshop!
Featuring: Richard Dolan, Nick Pope, Linda Moulton Howe, Lue Elizondo, Jimmy Church and Billy Carson . ALL NEW UFO/UAP DISCLOSURE KNOWLEDGE!!!
DON'T MISS THIS LIVE EVENT!!! 11 Hour Virtual Conference!!! 
July 17th 10am ET to 9pm ET
Air date: June 17, 2021
Fade To Black wtih Jimmy Church
https://jimmychurchradio.com</t>
  </si>
  <si>
    <t>c4zFbbKP2GQ</t>
  </si>
  <si>
    <t>2021 06 17</t>
  </si>
  <si>
    <t>https://youtu.be/YZb-cOpbaV0</t>
  </si>
  <si>
    <t>Ep. 1443 FADE to BLACK Jimmy Church  FADERNIGHT  Open-Lines   Lue Elizondo Calls in, LIVE</t>
  </si>
  <si>
    <t>Virtual Shield VPN:
https://www.virtualshield.com/fadetoblack
This is the night that Lue Elizondo calls in, flies a mission, and drops the munitions... and the target was the UAPTF report... 
Tonight on FADE to BLACK: It's Fadernight with open-lines all night long... your calls, your conversation: UFOs, Conspiracy, Time Travel, the Paranormal and Supernatural, Lost History and Pop Culture.
Fadernight is the greatest night in all of talk radio in all of the world... un-scripted, un-censored, un-screened, and un-filtered.
The call-in number: 747-228-2051
Air date: June 17,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</si>
  <si>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YZb-cOpbaV0</t>
  </si>
  <si>
    <t>2021 06 16</t>
  </si>
  <si>
    <t>https://youtu.be/awuLEf_nF64</t>
  </si>
  <si>
    <t xml:space="preserve">Ep. 1442 FADE to BLACK Jimmy Church w  Trey Hudson   The Meadow Project </t>
  </si>
  <si>
    <t>Virtual Shield VPN:
https://www.virtualshield.com/fadetoblack
Tonight on FADE to BLACK: Trey Hudson is here with the honors of being our third first time guest this week and we are covering "The Meadow"... which has been compared to Skinwalker Ranch itself with its own reports of UFOs, cryptid beasts, portals, missing time, crop circle like formations, (wo)men in black, orbs, strange beams of light, mysterious beings and many other oddities.
Trey is the Director of the Oxford Paranormal Society and its Anomalous Studies and Observation Group (ASOG).  He is an Eagle Scout and former Army Intelligence Officer.  He has a psychology degree from the University of West Georgia where he studied under the likes of Dr. Bill Roll and other luminaries.  He has a 30 plus year career as a US government Security Specialist specializing in security of sensitive assets, anti-terrorism, security of WMD, emergency management and other specialties.  He also served a tour in Afghanistan in this capacity.  
Trey is the author of "The Meadow Project: Explorations into the South's Skinwalker Ranch".
Air date: June 16,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</si>
  <si>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awuLEf_nF64</t>
  </si>
  <si>
    <t>2021 06 15</t>
  </si>
  <si>
    <t>https://youtu.be/lTQi0pXKAvY</t>
  </si>
  <si>
    <t>Ep. 1441 FADE to BLACK Jimmy Church w  NK Kranda  ET Experiencer Research</t>
  </si>
  <si>
    <t>Virtual Shield VPN:
https://www.virtualshield.com/fadetoblack
Tonight on FADE to BLACK: NK Kranda joins us as our second first time guest this week... and we are going explore the culmination of her 10 years of private research into experiencers and the effects of trauma on the human brain. 
NK went to school for Horticulture Sciences and graduated with highest honors. She then continued her education in the fields of psychology, PTSD and trauma therapies, art, biology, psychics, history, and shamanism. She currently works in experiencer research and preservation and has the honor of interviewing some of the most incredible people the field has to offer. Her interest in contactees and experiencers began when she volunteered as a MUFON chapter secretary in San Antonio. After writing way too many reports, she found her true interests were in the people that quietly came to meetings to tell an incredible story. She taught them to fight stigma, to never stop telling their story, and to honor themselves because they survived. 
Air date: June 15, 2021
Fade To Black wtih Jimmy Church
https://jimmychurchradio.com</t>
  </si>
  <si>
    <t>lTQi0pXKAvY</t>
  </si>
  <si>
    <t>2021 06 14</t>
  </si>
  <si>
    <t>https://youtu.be/Szmw_9xtKTc</t>
  </si>
  <si>
    <t>Ep. 1440 FADE to BLACK Jimmy Church w  James Keenan  High Strangeness at Blind Frog Ranch</t>
  </si>
  <si>
    <t>Virtual Shield VPN:
https://www.virtualshield.com/fadetoblack
Tonight on FADE to BLACK: James Keenan joins us for the first time to discuss the mystery of Blind Frog Ranch.
James is an author, lecturer, and field investigator. He has a degree in Interdisciplinary Studies from the University of California Santa Barbara. His main curriculum was anthropology and archaeology, with a focus on Mesoamerican cultures. He has written six fictional novels that have science fiction or paranormal components to them. Prior to his writing, he had a career in law enforcement and private investigations that spanned twenty-four years. James regularly travels the globe in search of information and evidence that can provide alternate answers about why we have lost so much of our distant human history.
Air date: June 14,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</si>
  <si>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Szmw_9xtKTc</t>
  </si>
  <si>
    <t>2021 06 03</t>
  </si>
  <si>
    <t>https://youtu.be/4RO4V3tQZ6A</t>
  </si>
  <si>
    <t xml:space="preserve">Ep. 1439 FADE to BLACK Jimmy Church w  Ralph Blumenthal  John Mack  The Believer </t>
  </si>
  <si>
    <t>Virtual Shield VPN:
https://www.virtualshield.com/fadetoblack
Tonight on FADE to BLACK: Ralph Blumenthal is here for the first time to discuss his latest book: "The Believer: Alien Encounters, Hard Science, and the Passion of John Mack".
Ralph Blumenthal, a Distinguished Lecturer at Baruch College of the City University of New York, was an award-winning reporter for The New York Times from 1964 to 2009, and has written and co-authored seven books on organized crime and cultural history. He co-authored the recent series of groundbreaking Times articles on the secret Pentagon program to investigate UFOs. He led the Times metro team that won the Pulitzer Prize for breaking news coverage of the 1993 truck-bombing of the World Trade Center. In 2001, Blumenthal was named a Fellow of the John Simon Guggenheim Memorial Foundation to research the progressive career and penal reforms of Warden Lewis E. Lawes, “the man who made Sing Sing sing.” The book on Warden Lawes, “Miracle at Sing Sing,” was published by St. Martin’s in June, 2004. His most recent book is “The Believer: Alien Encounters, Hard Science, and the Passion of John Mack,” published by High Road Books of the University of New Mexico Press.
For more than 45 years, Blumenthal reported for The Times as Texas correspondent and Southwest Bureau Chief; arts and culture news reporter; investigative and crime reporter; foreign correspondent in West Germany, South Vietnam, and Cambodia; and metro and Westchester correspondent. He began his journalism career as reporter/columnist for The Grand Prairie Daily News Texan in 1963.
Blumenthal earned a Guggenheim Fellowship, a Columbia University Graduate School of Journalism Alumni Award, and the Nieman Foundation’s Worth Bingham Prize for distinguished investigative reporting on USAir crashes. Since 2010 he has taught journalism in the summer program of Phillips Exeter Academy in Exeter, N.H., and was named a Distinguished Lecturer at Baruch College where he taught journalism and currently oversees historic collections in the Newman Library Archives. He lives in New York City with his wife, Deborah, a children’s book writer and novelist. 
Air date: June 3,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</si>
  <si>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4RO4V3tQZ6A</t>
  </si>
  <si>
    <t>2021 06 02</t>
  </si>
  <si>
    <t>https://youtu.be/BM96uh63kD8</t>
  </si>
  <si>
    <t>Ep. 1438 FADE to BLACK Jimmy Church w  Lue Elizondo  The DOD Drama</t>
  </si>
  <si>
    <t>Virtual Shield VPN:
https://www.virtualshield.com/fadetoblack
Tonight on FADE to BLACK: Lue Elizondo is back with us to discuss the latest DOD drama, his 'deleted' emails, 60 Minutes and the upcoming UAPTF Special Report.
Luis “Lue” Elizondo is the former director of the Advanced Aerospace Threat Identification Program (ATTIP). As a senior counterintelligence officer for the Department of Defense, he operated throughout Afghanistan, the Middle East and Latin America. He’s a trained Special Agent who has led countless tactical and strategic missions both during wartime and times of peace. 
Lue's academic background includes microbiology, immunology and parasitology, with research experience in tropical diseases. Luis is also an inventor who holds several patents.
Air date: June 2,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</si>
  <si>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BM96uh63kD8</t>
  </si>
  <si>
    <t>2021 06 01</t>
  </si>
  <si>
    <t>https://youtu.be/DXaDuNZLR68</t>
  </si>
  <si>
    <t xml:space="preserve">Ep. 1437 FADE to BLACK Jimmy Church w  Lisa O'Hara   Abducted and Furious </t>
  </si>
  <si>
    <t>Virtual Shield VPN:
https://www.virtualshield.com/fadetoblack
Tonight on FADE to BLACK: Lisa O'Hara is here to talk about her new book: "Abducted and Furious".
Lisa has a B.S. Degree in Business Administration from San Jose State University in California where she lived until 2011.  She worked for many years in law firms, starting as a floater legal secretary and ending up in Information Technology and went on to work for engineering companies in Silicon Valley and also in a Department of Defense company that had ties to SRI.  She is now enjoying retirement.  Since retiring, she discovered she was a psychic medium and that knowledge was the catalyst for many discoveries about herself, one of which was that she was an ET abductee. After reading Terry Lovelace's book, Incident at Devil's Den, she wrote to Terry and he encouraged her to write her own book, detailing her ET experiences as an abductee.  She now lives in Chandler, Arizona with her husband and two Maine Coon cats.
Air date: June 1,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</si>
  <si>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DXaDuNZLR68</t>
  </si>
  <si>
    <t>2021 05 31</t>
  </si>
  <si>
    <t>https://youtu.be/p2xQ0-qOqTk</t>
  </si>
  <si>
    <t>Ep. 1436 FADE to BLACK Jimmy Church w  Billy Cox  The UFO Journalist</t>
  </si>
  <si>
    <t>Virtual Shield VPN:
https://www.virtualshield.com/fadetoblack
Tonight on FADE to BLACK: Billy Cox joins us to discuss his life as a UFO journalist and all of the recent headlines and mass-media coverage of the subject.
Billy has spent 45 years in the newspaper biz, 30 at Florida Today in the back yard of Kennedy Space Center and 15 years at the Sarasota Herald Tribune, which he just quit last month in April, 2021. 
Billy isn't quite retired (yet), He's just had his fill of Gannett. He spent most of his time writing features, from gourd collectors to covering executions at Florida State Prison. Billy wrote his first UFO story in 1980, shortly after his initial sighting the year before in Cocoa Beach, Florida. Billy has been the fringe trail -- sort of, more or less -- ever since.
Air date: May 31,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</si>
  <si>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p2xQ0-qOqTk</t>
  </si>
  <si>
    <t>2021 05 27</t>
  </si>
  <si>
    <t>https://youtu.be/F_Wn-SbSmhk</t>
  </si>
  <si>
    <t>Ep. 1435 FADE to BLACK Jimmy Church   FADERNIGHT w  Ray Santilli  Alien Autopsy NFT</t>
  </si>
  <si>
    <t>Virtual Shield VPN:
https://www.virtualshield.com/fadetoblack
Tonight on FADE to BLACK: Ray Santilli joins us live from the UK to talk about the Alien Autopsy NFT Auction... and then it's Fadernight with open-lines all night long... your calls, your conversation: UFOs, Conspiracy, Time Travel, the Paranormal and Supernatural, Lost History and Pop Culture.
Fadernight is the greatest night in all of talk radio in all of the world... un-scripted, un-censored, un-screened, and un-filtered.
The call-in number: 747-228-2051
Air date: May 27,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</si>
  <si>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F_Wn-SbSmhk</t>
  </si>
  <si>
    <t>2021 05 26</t>
  </si>
  <si>
    <t>https://youtu.be/1p8lncWeyuY</t>
  </si>
  <si>
    <t xml:space="preserve">Ep. 1434 FADE to BLACK Jimmy Church w  Sean Stone   Best Kept Secrets </t>
  </si>
  <si>
    <t>Virtual Shield VPN:
https://www.virtualshield.com/fadetoblack
Tonight on FADE to BLACK: Sean Stone joins us to discuss his new project: "Best Kept Secrets" that will premiere at the UFO Mega Con this June 6-12 in Laughlin, Nevada.
Sean Stone, actor, film director, producer, cinematographer and screenwriter, began his career by acting in his father Oliver Stone’s movies, such as Wall Street, The Doors, JFK, Natural Born Killers, and Savages, just to name a few. He has since starred in and directed his first feature, Greystone Park, based on his experiences with shadowmen, demons, and ghosts in abandoned mental hospitals along the eastern seaboard. In 2012, Stone joined the team of investigators for the TruTV hit, Conspiracy Theory with Jesse Ventura, before becoming the host of Buzzsaw.
Air date: May 26,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</si>
  <si>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1p8lncWeyuY</t>
  </si>
  <si>
    <t>2021 05 25</t>
  </si>
  <si>
    <t>https://youtu.be/uzXXeWgXK9g</t>
  </si>
  <si>
    <t>Ep. 1433 FADE to BLACK Jimmy Church w  Don Schmitt  LIVE From Roswell, NM</t>
  </si>
  <si>
    <t>Virtual Shield VPN:
https://www.virtualshield.com/fadetoblack
Tonight on FADE to BLACK: Don Schmitt joins us live from Roswell, New Mexico!
We will announce the launch of the International Coalition for Extraterrestrial Research (ICER). 
This not-for-profit organization is comprised of scientists, academics and leading UFO/UAP researchers from 27 countries on 5 continents who are unanimous in their recognition that we are not alone in the cosmos. 
Don Schmitt is the former co-director of the J. Allen Hynek Center for UFO Studies in Chicago where he served as Director of Special Investigations for 10 years. Prior to that time, he was a special investigator for the late Dr. J. Allen Hynek and the art director for the International UFO Reporter. Schmitt graduated from MATC with a degree in Commercial Art and graduated cum laude from Concordia University with a degree in Liberal Arts.
He is author of hundreds of articles about UFOs as well as the co-author of six best-selling books UFO Crash at Roswell, The Truth About the UFO Crash at Roswell, Witness To Roswell, Witness to Roswell: Revised Addition, Inside the Real Area 51; The Secret History of Wright Patterson, and Coverup at Roswell.
Air date: May 25,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</si>
  <si>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uzXXeWgXK9g</t>
  </si>
  <si>
    <t>2021 05 24</t>
  </si>
  <si>
    <t>https://youtu.be/3X-BkCSleJI</t>
  </si>
  <si>
    <t>Ep. 1432 FADE to BLACK Jimmy Church w  Daniel Sheehan  The UFO Attorney for the People</t>
  </si>
  <si>
    <t>Virtual Shield VPN:
https://www.virtualshield.com/fadetoblack
Tonight on FADE to BLACK: Attorney and activist, Danny Sheehan joins us to discuss all of the drama that went down last week... what is going on with the DOD and UAPs??? Who is representing who? Danny is as close as any 'insider' can be right now with the unfolding breaking news... the rumors... and what is really going on right now in the world of Ufology! 
Daniel Sheehan, JD, is a graduate of Harvard Law School, a former Director of the Christic Institute, and is a Professor of World Politics at the University of California. He is the General Counsel and Co-Director for the Institute for Cooperation in Space. Mr. Sheehan also has a long and distinguished history as public interest counsel, and was legal counsel in the Pentagon Papers case, the Iran-Contra, Three Mile Island, and Karen Silkwood cases, as well as many other high profile cases. Dan shares the responsibility for formulation of a new world view integrating into all of the classical fields of human knowledge the now virtually universally accepted FACT of the existence of Extraterrestrial Intelligence in our Universe and the growing accepted fact that representatives of one or more of these extraterrestrial civilizations are presently visiting our planet and interacting with members of our species.
Air date: May 24,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</si>
  <si>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3X-BkCSleJI</t>
  </si>
  <si>
    <t>2021 05 19</t>
  </si>
  <si>
    <t>https://youtu.be/r1ZIYj_crIQ</t>
  </si>
  <si>
    <t>Ep. 1431 FADE to BLACK Jimmy Church w  David Marler  The 60 Minutes UAP Special Event</t>
  </si>
  <si>
    <t>Virtual Shield VPN:
https://www.virtualshield.com/fadetoblack
Tonight on FADE to BLACK: David Marler is here to discuss the recent 60 Minutes UFO/UAP segment that aired this past Sunday and what the future is for the UFO Community.
David has had a lifelong interest in the subject of UFOs. He joined The Mutual UFO Network (MUFON) in 1990 as a Field Investigator Trainee. Since then, he has served as Field Investigator, State Section Director, as well as Illinois State Director. David is currently an independent UFO researcher.
David has an extensive personal library of UFO books, journals, magazines, newspapers, and case files from around the world that covers the last 70+ years. With this he has been examining the detailed history of UFO sighting reports and related patterns.
Mr. Marler received his Bachelor of Science degree in Psychology from Southern Illinois University at Edwardsville (SIUE). He received his Certification in Hypnotherapy from Mottin and Johnson Institute of Hypnosis in St. Louis, Missouri.
Air date: May 19,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</si>
  <si>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r1ZIYj_crIQ</t>
  </si>
  <si>
    <t>2021 05 18</t>
  </si>
  <si>
    <t>https://youtu.be/lHY8SfyBi1s</t>
  </si>
  <si>
    <t>Ep. 1430 FADE to BLACK Jimmy Church w  Nick Redfern  Marilyn and Martians</t>
  </si>
  <si>
    <t>Virtual Shield VPN:
https://www.virtualshield.com/fadetoblack
Tonight on FADE to BLACK: Nick Redfern joins us and we will discuss his two latest books: 'Martians: Evidence of Life on the Red Planet' and 'Diary of Secrets: UFO Conspiracies and the Mysterious Death of Marilyn Monroe'.
Nick works full time as an author, lecturer, and journalist. He writes about a wide range of unsolved mysteries, including Bigfoot, UFOs, the Loch Ness Monster, alien encounters, and government conspiracies. His books include For Nobody’s Eyes Only; Monster Files; The World’s Weirdest Places; The Pyramids and the Pentagon; Keep Out!; The Real Men in Black; The NASA Conspiracies; Contactees; and Memoirs of a Monster Hunter. He writes for UFO Magazine and Mysterious Universe. Nick has appeared on numerous television shows, including Fox News; The History Channel’s Ancient Aliens, Monster Quest, and UFO Hunters; VH1’s Legend Hunters; National Geographic Channel’s The Truth about UFOs and Paranatural; BBC’s Out of this World; MSNBC’s Countdown; and SyFy Channel’s Proof Positive.
Air date: May 18,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</si>
  <si>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lHY8SfyBi1s</t>
  </si>
  <si>
    <t>2021 05 17</t>
  </si>
  <si>
    <t>https://youtu.be/CfZgswr2aX8</t>
  </si>
  <si>
    <t>Ep. 1429 FADE to BLACK Jimmy Church w  Steve Barone  UFOs Over Las Vegas</t>
  </si>
  <si>
    <t>Virtual Shield VPN:
https://www.virtualshield.com/fadetoblack
Video link for Steve's dramatic UAP capture that we discuss in this show:
https://www.youtube.com/watch?v=wQC4RbyD78U
Tonight on FADE to BLACK: Steve Barone of 'UFOs Over Vegas' joins us with some breaking UFO footage that was shot last week after an episode of F2B. We will share the amazing footage and discuss what Steve has captured on not one, or two... but three different cameras at the same time!
Steve lives in Las Vegas, Nevada, and in 2011 he saw his first UFO while on a cruise near Nova Scotia with his wife.
Since then he has set up video cameras on his property west of Las Vegas to capture what is going on in the sky over the city and Area 51.
He has a Facebook Group and YouTube channel, both called: UFOs Over Vegas... staying away from the public side of things as well as remaining behind the camera and not in front of it.
Website: https://www.youtube.com/channel/UCrMGXBl8YHOpsS95_iRlBlA
Air date: May 17,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</si>
  <si>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CfZgswr2aX8</t>
  </si>
  <si>
    <t>2021 05 13</t>
  </si>
  <si>
    <t>https://youtu.be/BB07AYxzdtQ</t>
  </si>
  <si>
    <t xml:space="preserve">Ep. 1428 FADE to BLACK Jimmy Church w  Jacques Vallée, Paola Harris   Trinity  The Best Kept Secret </t>
  </si>
  <si>
    <t>Virtual Shield VPN:
https://www.virtualshield.com/fadetoblack
Tonight on FADE to BLACK: Jacques Vallée and Paola Harris join us for an exclusive announcement and discussion about their new book: "Trinity: The Best Kept Secret". There are a lot of rumors and speculation surrounding this exciting release and tonight we will address everything, only on F2B!
Dr. Jacques F. Vallee was a senior researcher at the DARPA-funded Augmentation Research Center at SRI at the very beginning of the RV program initiated by Dr. Puthoff and Russell Targ in 1971. His experience spans the entire life of the program and gives him a special position as an observer and commentator on the reality of remote viewing.
Dr. Vallee also has long been interested in the UFO phenomenon and has earned the reputation of being one of the most rigorous and credible researchers in the field. He was the model for the French scientist figure played by Francois Truffaut in Steven Speilberg's classic film "Close Encounters of the Third Kind."
Paola Harris is a photojournalist and investigative reporter in the field of UFOs and extraterrestrial related phenomena research. With a Masters degree in Education, she is also a widely published, free-lance writer. She has studied extraterrestrial related phenomena since 1979. From 1980-1986 she assisted Dr. J. Allen Hyneck.
Paola's books include: 'Connecting the Dots; Making Sense of the UFO Phenomena', 'How do you speak to a Ball of light?', 'Exopolitics: Stargate to a New Reality', 'All the Above and Beyond' and her latest book, 'Conversations with Colonel Corso'.
Her production company StarworksusaLLC, produces The StarworksUSA Laughlin Ufos and Consciousness November conferences which focus on disclosure, consciousness raising and exo-political dialogue with international speakers.
Air date: May 13, 2021
Fade To Black wtih Jimmy Church
https://jimmychurchradio.com</t>
  </si>
  <si>
    <t>BB07AYxzdtQ</t>
  </si>
  <si>
    <t>2021 05 12</t>
  </si>
  <si>
    <t>https://youtu.be/wGZnezTldNc</t>
  </si>
  <si>
    <t>Ep. 1427 FADE to BLACK Jimmy Church w  Nancy Tremaine   Enlightened  Chapters of My Life  ET Contact</t>
  </si>
  <si>
    <t>Virtual Shield VPN:
https://www.virtualshield.com/fadetoblack
Tonight on FADE to BLACK: Nancy Tremaine is with us for the first time and we are going to talk about her life and new book: "Enlightened: Chapters of My Life". 
Nancy is the middle of 5 children. She grew up in Novi, Michigan.  Her father was a hydraulic engineer in the aerospace division of Vickers in Troy, Michigan.  
In July of 1961 Nancy, her girlfriend Cindy, Cindy's father,  neighbors, and 2 Novi, Michigan police officers watched as a UFO hovered above a tree against a clear blue sky. She was silenced and the incident was never mentioned by anyone for 50 years.  
In September of 2011, Nancy and Cindy began to share their memories of that event and the former Police Chief Lee BeGole shared his memories of a military investigation. Many of these conversations were recorded. 
Nancy has written two books chronicling her experiences. Grant Cameron published her first book, "Symbiosis: A Love Beyond Space and Time", and has written the foreword for her second book: "Enlightened: Chapters of My Life."
Her story is the basis of a Broadway style musical titled, "Hypnotta" which is being written by artist and playwright Doug Auld. 
Air date: May 12,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</si>
  <si>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wGZnezTldNc</t>
  </si>
  <si>
    <t>2021 05 11</t>
  </si>
  <si>
    <t>https://youtu.be/uFzfdEcnPDw</t>
  </si>
  <si>
    <t>Ep. 1426 FADE to BLACK Jimmy Church w  Alan Steinfeld  Making Contact</t>
  </si>
  <si>
    <t>Virtual Shield VPN:
https://www.virtualshield.com/fadetoblack
Tonight on FADE to BLACK: Alan Steinfeld joins us for the first time do discuss his new best selling book: "Making Contact: Preparing for the New Realities of Extraterrestrial Existence".
Alan Steinfeld is a writer, producer, and speaker in the fields of human potential, metaphysics, conscious evolution, and spiritual awakening. 
In his new book, Making Contact, he gathered together original essays by  Whitley Strieber, Linda Moulton Howe, John Mack, Grant Cameron, JJ &amp; Desiree Hurtak, and others, to present multiple perspectives on what no longer can be denied: UFOs and their occupants are visiting our world. 
He is also the host and director of New Realities and for over 20 years he has brought cutting-edge ideas in science, health and spiritually to his audiences. He has interviewed over 3,000 of the most influential people in the world. Twelve million people have seen his New Realities videos on his YouTube channel.
He also produces the New Realities radio shows and podcasts each week for iTunes, BBSradio and KYAK-FM in Oregon. He is on the board of The Friends of the Institute of Noetic Sciences; Vice President of The Association of Psychotherapy and Spirituality; and the representative to the United Nations for The Academy for Future Science. 
Air date: May 11,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</si>
  <si>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uFzfdEcnPDw</t>
  </si>
  <si>
    <t>2021 05 10</t>
  </si>
  <si>
    <t>https://youtu.be/UPIO8MArSLM</t>
  </si>
  <si>
    <t>Ep. 1425 FADE to BLACK Jimmy Church w  Harvard Prof. Avi Loeb  The Size of Everything</t>
  </si>
  <si>
    <t>Virtual Shield VPN:
https://www.virtualshield.com/fadetoblack
Tonight on FADE to BLACK: Harvard's Prof. Avi Loeb joins us to take us to school... for a full discussion about the size and origins of everything: Our Universe, the Milky Way and Big Bang Theory.
Avi Loeb is a theoretical physicist who works on astrophysics and cosmology.
Professor Loeb is the Frank B. Baird Jr. Professor of Science at Harvard University. He had been the longest serving Chair of Harvard's Department of Astronomy (2011–2020), Founding Director of Harvard's Black Hole Initiative (since 2016) and Director of the Institute for Theory and Computation (since 2007) within the Harvard-Smithsonian Center for Astrophysics.
Prof. Loeb is the author of the best selling book: 'Extraterrestrial: The First Sign of Intelligent Life Beyond Earth'.
Air date: May 10,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</si>
  <si>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UPIO8MArSLM</t>
  </si>
  <si>
    <t>2021 05 06</t>
  </si>
  <si>
    <t>https://youtu.be/ptAKWOninfI</t>
  </si>
  <si>
    <t>Ep. 1424 FADE to BLACK Jimmy Church w  Linda Moulton Howe  Earthfiles and UFO UAP Updates</t>
  </si>
  <si>
    <t>Virtual Shield VPN:
https://www.virtualshield.com/fadetoblack
Tonight on FADE to BLACK: Linda Moulton Howe joins us to discuss everything UFO/UAP that is happening right now around the world. It was a crazy week for the subject, and tonight we'll wrap up the headlines with Linda!
Linda is a graduate of Stanford University with a Master’s Degree in Communication and has received local, national and international awards, including three regional Emmys, a national Emmy nomination and a Station Peabody award.
Linda produces reports and edits Earthfiles.com, and hosts her live YouTube show each week as well as being on Ancient Aliens since it's first season.
Ms. Howe has traveled to Venezuela, Peru, Brazil, England, Norway, France, Switzerland, The Netherlands, Yugoslavia, Turkey, Ethiopia, Kenya, Egypt, Australia, Japan, Canada, Mexico, the Yucatan and Puerto Rico for her research and productions.
Air date: May 6,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</si>
  <si>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ptAKWOninfI</t>
  </si>
  <si>
    <t>2021 05 05</t>
  </si>
  <si>
    <t>https://youtu.be/T4DGJbz76jA</t>
  </si>
  <si>
    <t>Ep. 1423 FADE to BLACK Jimmy Church w  Lt. Tim McMillan  The Debrief, UAPs and Flying Pyramids</t>
  </si>
  <si>
    <t>Virtual Shield VPN:
https://www.virtualshield.com/fadetoblack
Tonight on FADE to BLACK: Tim McMillan of The Debrief joins us to cover all of the latest, breaking news in the world of UFOs/UAPs... it was a huge week for mainstream media and the world of Disclosure and we'll be covering it all this evening.
Tim McMillan is a retired police lieutenant, intelligence analyst, investigative reporter and co-founder and Executive Director of The Debrief Media, LLC. His writing covers defense, science, and the intelligence community.
Air date: May 5,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</si>
  <si>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T4DGJbz76jA</t>
  </si>
  <si>
    <t>2021 05 04</t>
  </si>
  <si>
    <t>https://youtu.be/tpUK9qAgW7s</t>
  </si>
  <si>
    <t>Ep. 1422 FADE to BLACK Jimmy Church w  Billy Carson  4BiddenKnowledge</t>
  </si>
  <si>
    <t>Virtual Shield VPN:
https://www.virtualshield.com/fadetoblack
Tonight on FADE to BLACK: Billy Carson joins us for another great conversation and he's got a really BIG announcement and other news that is exclusive and only on F2B!
Billy is the founder of 4biddenknowledge, the author of ‘The Compendium Of The Emerald Tablets’ and the expert host on Deep Space, a new original streaming series by Gaia.
Carson’s 4biddenknowledge has millions followers and subscribers throughout social media.
Billy is the founder of 4biddenknowledge Inc., and is the Best Selling Author of 'The Compendium Of The Emerald Tablets' and 'Woke Doesn't Mean Broke'.
Mr. Carson is the CEO of First Class Space Agency based in Fort Lauderdale, Florida. Carson’s space agency is involved in research and development of alternative propulsion systems and zero-point energy devices.
Billy is also the founder of Pantheon Elite Records, a contributor to Thrive Global and is a registered International Journalist.
Recently, Mr. Carson earned the Certificate of Science (with an emphasis on Neuroscience) at M.I.T.
Air date: May 4,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</si>
  <si>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tpUK9qAgW7s</t>
  </si>
  <si>
    <t>2021 05 03</t>
  </si>
  <si>
    <t>https://youtu.be/55YVSWyttBA</t>
  </si>
  <si>
    <t>Ep. 1421 FADE to BLACK Jimmy Church w  Sarah Adams  Health, UFOs and ET Contact in Our World Today</t>
  </si>
  <si>
    <t>Virtual Shield VPN:
https://www.virtualshield.com/fadetoblack
Tonight on FADE to BLACK: Sarah Adams joins us for the first time and we are going to have a full, wide-ranging conversation about ET Contact, healing, health, our planet, and the future of everything!
Sarah has experienced many things from seeing abductions to seeing angels who aided her. Her awakened consciousness increased as she got older. She experienced the supernatural and past lives in Egypt &amp; Atlantis. Telepathy, weather abnormalities, feeling others emotions, remote viewing, quantum leaping, and time travel are among the other alternate realities Sarah has endured. 
​
Sarah works with many clients around the world in what she calls "Intuitive Healing". This includes using homeopathy herbs, supplements, diet super foods, detoxing, energy work, essential oils, visualization, mediation, subtle energy work, cellular work, all to heighten the frequency of the temple and precious bodies we have been given. 
She has made TV appearances on Gaia TV including Beyond Belief, Buzzsaw and Ancient Civilizations, as well as Coast to Coast AM, Vice TV, The Bases Project, and co-hosting the Divine Truth Show on Revolution Radio.
Air date: May 3,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</si>
  <si>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55YVSWyttBA</t>
  </si>
  <si>
    <t>2021 04 29</t>
  </si>
  <si>
    <t>https://youtu.be/Ryhe1bvQg_w</t>
  </si>
  <si>
    <t>Ep. 1420 FADE to BLACK Jimmy Church   FADERNIGHT   Remembering Kevin Koerber   Open-Lines</t>
  </si>
  <si>
    <t>Virtual Shield VPN:
https://www.virtualshield.com/fadetoblack
Tonight on FADE to BLACK: Yes, it's Thursday... and it's another Fadernight with open-lines all night long. Your calls, your conversation. Un-censored, Un-filtered, and Un-screened.
Fadernight is the greatest night in all of talk radio in all of the world... covering UFOs, Time Travel, Conspiracy, Lost History, the Paranormal and the Supernatural.
The call-in number: 747-228-2051
Air date: April 29,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</si>
  <si>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Ryhe1bvQg_w</t>
  </si>
  <si>
    <t>2021 04 28</t>
  </si>
  <si>
    <t>https://youtu.be/hfiW7rFXzoA</t>
  </si>
  <si>
    <t>Ep. 1419 FADE to BLACK Jimmy Church w  Richard Dolan  Corbell's 'Flying Pyrmids'</t>
  </si>
  <si>
    <t>Virtual Shield VPN:
https://www.virtualshield.com/fadetoblack
Tonight on FADE to BLACK: Richard Dolan is back with us to talk about the recent UFO/UAP revelations and the 'leaked' US Navy "flying pyramid" video and other images that have made their way into the worldwide mass-media.
Richard is one of the world’s leading researchers and writers on the subject of UFOs, and believes that they constitute the greatest mystery of our time.
Dolan completed his graduate work at the University of Rochester, where he studied U.S. Cold War strategy, European history, and international diplomacy. Richard also studied at Alfred University and Oxford University.
He is the author of UFOs and the National Security State, he co-authored with Bryce Zabel, A.D. After Disclosure and his latest book is: UFOs and the 21st Century Mind.
Richard hosts a weekly radio show, The Richard Dolan Show, on KGRA radio. He is currently featured on several television series and documentaries, including Ancient Aliens, Hangar One: The UFO Files and Close Encounters.
In addition to his research, Richard’s company, Richard Dolan Press, publishes innovative books by authors from around the world and he hosts his weekly live stream on his YouTube channel.
Air date: April 28,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</si>
  <si>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hfiW7rFXzoA</t>
  </si>
  <si>
    <t>2021 04 27</t>
  </si>
  <si>
    <t>https://youtu.be/yAtiEGmpglA</t>
  </si>
  <si>
    <t>Ep. 1418 FADE to BLACK Jimmy Church w  Micah Hanks  The Debrief Updates</t>
  </si>
  <si>
    <t>Virtual Shield VPN:
https://www.virtualshield.com/fadetoblack
Tonight on FADE to BLACK: Micah Hanks joins us to discuss the recent 'leaked' US Navy "flying pyramids" video and associated images that have been picked up by the mass media all around the world... all that an much more!
Micah is a writer, podcaster, history fanatic, science enthusiast, and philosophy junkie. His areas of focus include current events, cultural studies, technology, unexplained phenomena, and ways the future of humankind may be influenced by science and innovation in the coming decades.
Micah has appeared on numerous television and radio programs, including Coast to Coast AM with George Noory, Caravan to Midnight with John B.
Wells, the History Channel’s Guts and Bolts, CNN Radio and of course, Fade to Black.
He is author of several books, including The Ghost Rockets, Mysticism and the Molecule: The Search for Sentient Intelligence from Other Worlds, Reynolds Mansion: An Invitation to the Past and The UFO Singularity.
Micah currently hosts The Micah Hanks Program, formerly known as The Gralien Report, the Middle Theory podcast and The Seven Ages Audio Journal podcast and writes for the DeBrief.org website.
Air date: April 27,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</si>
  <si>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yAtiEGmpglA</t>
  </si>
  <si>
    <t>2021 04 26</t>
  </si>
  <si>
    <t>https://youtu.be/FXHXj6A0zKY</t>
  </si>
  <si>
    <t xml:space="preserve">Ep. 1417 FADE to BLACK Jimmy Church w  Mike Ricksecker   A Walk in the Shadows </t>
  </si>
  <si>
    <t>Virtual Shield VPN:
https://www.virtualshield.com/fadetoblack
Tonight on FADE to BLACK: Mike Ricksecker joins us for the first time to discuss his latest book: 'A Walk in the Shadows', which studies what the Shadow People may be and if there is an Alien or ET component to them.
Mike is the author of the best-selling A Walk In The Shadows: A Complete Guide To Shadow People and the historic paranormal books 'Ghosts of Maryland', 'Ghosts and Legends of Oklahoma', 'Campfire Tales: Midwest, Ghostorian Case Files', and the 'Encounters With The Paranormal' series. 
He has appeared on multiple television shows and programs as a paranormal historian, including Travel Channel’s The Alaska Triangle, Discovery+’s Fright Club, Animal Planet’s The Haunted, Bio Channel’s My Ghost Story, and RenTV’s (Russia) Mysteries of Mankind, produces his own Internet paranormal shows on the Haunted Road Media YouTube channel, and is the producer and director of the upcoming Amazon docu-series, The Shadow Dimension. 
websites:
http://www.mikericksecker.com
http://www.hauntedroadmedia.com
Air date: April 26,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</si>
  <si>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FXHXj6A0zKY</t>
  </si>
  <si>
    <t>2021 04 22</t>
  </si>
  <si>
    <t>https://youtu.be/6U3FQuyKccM</t>
  </si>
  <si>
    <t>Ep. 1416 FADE to BLACK Jimmy Church   FADERNIGHT   Open-Lines!</t>
  </si>
  <si>
    <t>Virtual Shield VPN:
https://www.virtualshield.com/fadetoblack
Tonight on FADE to BLACK: Yes, it's Thursday... and it's another Fadernight with open-lines all night long. Your calls, your conversation. Un-censored, Un-filtered, and Un-screened.
Fadernight is the greatest night in all of talk radio in all of the world... covering UFOs, Time Travel, Conspiracy, Lost History, the Paranormal and the Supernatural.
The call-in number: 747-228-2051
Air date: April 22,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</si>
  <si>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6U3FQuyKccM</t>
  </si>
  <si>
    <t>2021 04 21</t>
  </si>
  <si>
    <t>https://youtu.be/bAUKFnby00M</t>
  </si>
  <si>
    <t>Ep. 1415 FADE to BLACK Jimmy Church w  Dr. Steven Greer  Disclosure Updates</t>
  </si>
  <si>
    <t>Virtual Shield VPN:
https://www.virtualshield.com/fadetoblack
Tonight on FADE to BLACK: Dr. Steven Greer joins us to discuss the recent possible space arms treaty, what may be expected with the new UAPTF report due to the US Senate this June, and his new upcoming film project.
Steven M. Greer, MD is Founder of The Disclosure Project, The Center for the Study of Extraterrestrial Intelligence (CSETI), The Orion Project and Sirius Technology Advanced Research, LLC.
His National Press Club Disclosure Event in May, 2001 and the webcast had 250,000 people waiting online – the largest webcast in the history of the National Press Club at that time.
Greer is the author of four books and multiple DVDs on the UFO/ET subject including the documentary, Sirius and has appeared on CBS, the BBC, The Discovery Channel, the History channel, The Ancient Aliens series, and the movie, Thrive.
His last two films, “Unacknowledged” and "Close Encounters of the 5th Kind" are two of the most watched documentaries of the last four years.
Air date: April 21,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</si>
  <si>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bAUKFnby00M</t>
  </si>
  <si>
    <t>2021 04 20</t>
  </si>
  <si>
    <t>https://youtu.be/HasSQSu1pDI</t>
  </si>
  <si>
    <t>Ep. 1414 FADE to BLACK Jimmy Church w  Erin Montgomery  Multidimensional Messenger</t>
  </si>
  <si>
    <t>Virtual Shield VPN:
https://www.virtualshield.com/fadetoblack
Tonight on FADE to BLACK: Erin Montgomery joins us for the first time on F2B and tonight we are going to talk about her life of contact and what it means for the future of our planet.
Erin is at least a 3rd generation UFO contactee in a family with 4 generations of contact. She began experiencing strange phenomena as early as 4 years old.  She has been able to retrieve some of those memories through hypnotic regression to help relieve some of the trauma that was created by those early encounters with alien beings. She continues to have UFO and paranormal experiences and currently is not only working as a shaman to help heal people energetically, unhaunt houses, work with spirits and read people's cards, she is also learning how to do hypnotic regressions to help others who have suffered as she has. 
Recently having moved from Roswell, New Mexico where she lived for 20 years, she has returned to her home town in Montrose, Colorado. During the day she works as a clinical therapist and  In the evenings she can be found working with others on a spiritual level, writing new material, or working to engage more direct contact with beings not of this world!
Air date: April 20,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</si>
  <si>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HasSQSu1pDI</t>
  </si>
  <si>
    <t>2021 04 19</t>
  </si>
  <si>
    <t>https://youtu.be/JjQxzH4SiIg</t>
  </si>
  <si>
    <t>Ep. 1413 FADE to BLACK Jimmy Church w  John Greenewald  CIA's James Woolsey, US Navy recent video</t>
  </si>
  <si>
    <t>Virtual Shield VPN:
https://www.virtualshield.com/fadetoblack
Tonight on FADE to BLACK: John Greenewald will be discussing his recent interview with former CIA director, James Woolsey, John's recent confirmation from the Pentagon about the latest US Navy video and images, and all of the other late-breaking UFO news from around the world.
John began researching the secret inner workings of the U.S. Government in 1996 at the age of fifteen. He targeted such groups as the CIA, FBI, Pentagon, Air Force, Army, Navy, NSA, DIA, and countless others. Greenewald utilized the Freedom of Information Act to gain access to thousands of records. He accumulated an astonishing number of documents on topics related to UFOs, the JFK Assassination, chemical, biological, and nuclear weapons, and top secret aircraft.
Greenewald named his online archive “The Black Vault.” His teenage project turned into the largest private online collection anywhere in the world, with millions of pages of material. At the age of twenty-one, Greenewald published his first book, 'Beyond UFO Secrecy', in 2002. It was later put into a second expanded edition, and was re-published by Galde Press in January, 2008.
His latest book is: 'Inside the Black Vault'.
Air date: April 19,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</si>
  <si>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JjQxzH4SiIg</t>
  </si>
  <si>
    <t>2021 04 15</t>
  </si>
  <si>
    <t>https://youtu.be/ZoTjFBNYbQ0</t>
  </si>
  <si>
    <t>Ep. 1412 FADE to BLACK Jimmy Church   FADERNIGHT   Open-Lines!</t>
  </si>
  <si>
    <t>Virtual Shield VPN:
https://www.virtualshield.com/fadetoblack
Tonight on FADE to BLACK: Yes, it's Thursday... and it's another Fadernight with open-lines all night long. Your calls, your conversation. Un-censored, Un-filtered, and Un-screened.
Fadernight is the greatest night in all of talk radio in all of the world... covering UFOs, Time Travel, Conspiracy, Lost History, the Paranormal and the Supernatural.
The call-in number: 747-228-2051
Air date: April 15, 2021
Fade To Black wtih Jimmy Church
https://jimmychurchradio.com</t>
  </si>
  <si>
    <t>ZoTjFBNYbQ0</t>
  </si>
  <si>
    <t>2021 04 14</t>
  </si>
  <si>
    <t>https://youtu.be/LhxYPqZgm80</t>
  </si>
  <si>
    <t>Ep. 1411 FADE to BLACK Jimmy Church w  Tracie Austin  NDE Survivors</t>
  </si>
  <si>
    <t>Virtual Shield VPN:
https://www.virtualshield.com/fadetoblack
Tonight on FADE to BLACK: Tracie Austin is back with us to discuss her new book: 'I Survived Beyond and Back'... True accounts of near-death experiences from those who have glimpsed the afterlife.
Having completed various studies at Cauldon College of Further Ed. in 1984, Tracie re- located to London a year later to study at the Guildhall School of Music &amp; Drama as a concert pianist, and to teach her instrument in a number of schools. Her interest in UFOs first began there, when she witnessed a UFO.
Her second daylight sighting of an unknown flying object occurred in May of 1996 and was featured on the BBC Digital TV documentary “Over the Moon”, Tracie told her story and re-enacted her sighting.
Research into the UFO phenomena has been an on-going process since her first sighting in 1987, and she has investigated some highly strange UFO activity. Personal sightings of UFOs continue to date.
She is author of Welcome to Haunted Las Vegas, Nevada and Alien Encounters in the Western United States.
Tracie’s previous TV show Let’s Talk Paranormal won three Telly Awards for it’s excellence.
Air date: April 14,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</si>
  <si>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LhxYPqZgm80</t>
  </si>
  <si>
    <t>2021 04 13</t>
  </si>
  <si>
    <t>https://youtu.be/yhkcjxt-g-8</t>
  </si>
  <si>
    <t>Ep. 1410 FADE to BLACK Jimmy Church w  Serena Wright Taylor  Puerto Rico UFO Updates</t>
  </si>
  <si>
    <t>Virtual Shield VPN:
https://www.virtualshield.com/fadetoblack
Tonight on FADE to BLACK: Serena Wright Taylor is with us to update us about all of the UFO/ET activity in Puerto Rico!
Serena is an award-winning Conference Producer, Intuitive Vedic Astrologer UFO researcher and Humanitarian. She became interested in UFOs and Extra-Terrestrials from experiences during childhood in England which led her to study philosophies and meditation from a very young age.
As Associate Producer with the Conscious Life Expo for the past 18 years, she runs the UFO and Ancient Mysteries sections. 
Serena has traveled to Puerto Rico twice to research the major UFO activity there and keeps in touch with expert investigator/journalist Jorge Martin to keep up to date with the UFO and Extra Terrestrial situation.  
Air date: April 13,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</si>
  <si>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yhkcjxt-g-8</t>
  </si>
  <si>
    <t>2021 04 12</t>
  </si>
  <si>
    <t>https://youtu.be/fqZ2wR0rhWg</t>
  </si>
  <si>
    <t>Ep. 1409 FADE to BLACK Jimmy Church w  Whitley Strieber  'Jesus New Vision'</t>
  </si>
  <si>
    <t>Virtual Shield VPN:
https://www.virtualshield.com/fadetoblack
Monday on FADE to BLACK: Whitley Strieber joins us to discuss his new book: 'Jesus: A New Vision'.
As the author of such books as Warday, Communion and Superstorm, Whitley Strieber is one of the iconic cultural figures of our time.
Jesus: A New Vision, draws together information from scholarship, archaeology and his own researches to recover the Jesus story that has been buried in generations of largely faith-based scholarship. It reveals the dramatic story of a man of great genius who was convinced that he had a special connection to god, and as a result lived a life of extraordinary passion and power that changed the world more profoundly than that of any other human being.
Air date: April 12,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</si>
  <si>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fqZ2wR0rhWg</t>
  </si>
  <si>
    <t>2021 04 08</t>
  </si>
  <si>
    <t>https://youtu.be/a7iL6IPt3nI</t>
  </si>
  <si>
    <t>Ep. 1408 FADE to BLACK Jimmy Church   FADERNIGHT   Open-Lines!</t>
  </si>
  <si>
    <t>Virtual Shield VPN:
https://www.virtualshield.com/fadetoblack
Tonight on FADE to BLACK: Yes, it's Thursday... and it's another Fadernight with open-lines all night long. Your calls, your conversation. Un-censored, Un-filtered, and Un-screened.
Fadernight is the greatest night in all of talk radio in all of the world... covering UFOs, Time Travel, Conspiracy, Lost History, the Paranormal and the Supernatural.
The call-in number: 747-228-2051
Air date: April 8,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</si>
  <si>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a7iL6IPt3nI</t>
  </si>
  <si>
    <t>2021 04 07</t>
  </si>
  <si>
    <t>https://youtu.be/tecAKnX2WsQ</t>
  </si>
  <si>
    <t>Ep. 1407 FADE to BLACK Jimmy Church w  Jonny Enoch  Strangeness Updates!</t>
  </si>
  <si>
    <t>Virtual Shield VPN:
https://www.virtualshield.com/fadetoblack
Tonight on FADE to BLACK: Jonny Enoch is with us and we are going to talk about his recent information gathering on all things strange... UFOs, technology, and the state of our world.
Jonny’s ground-breaking research has been featured in numerous interviews, articles and has been well received at conferences. His goal is to prepare the public for full disclosure and create a peaceful future that includes space exploration and the development of consciousness based sciences.
Currently, he is a featured speaker on the Ancient Mysteries Tour of Egypt and the Serpentine Mysteries Tour of Peru and Bolivia with Brien Foerster at Hidden Inca Tours. He is also writing a book on Advanced Civilizations and Ancient Consciousness Technologies.
Air date: April 7,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</si>
  <si>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tecAKnX2WsQ</t>
  </si>
  <si>
    <t>2021 04 06</t>
  </si>
  <si>
    <t>https://youtu.be/Y89Z4dccfdM</t>
  </si>
  <si>
    <t>Ep. 1406 FADE to BLACK Jimmy Church w  Filmmaker Darcy Weir  UFOs, Bigfoot, and Conspiracy</t>
  </si>
  <si>
    <t>Virtual Shield VPN:
https://www.virtualshield.com/fadetoblack
Tonight on FADE to BLACK: Darcy Weir joins us for the first time and we are going to discuss his work, UFOs, Bigfoot, and Crop Circles.
Darcy is an independent documentary filmmaker from Canada, trained as a video editor, writer, director and producer in university and technical college, he has chosen to work on some of the more fascinating subjects that are discussed today.
Recently he completed a new documentary based on the theory that Relic Hominids like Sasquatch live in deep wilderness all around the world. Darcy’s film also cover UFO’s UFO disclosure and Crop Circles. He also published a remastered version of an earlier film about Phil Schneider, underground bases and secret space. His most recent film out this month is “Crop Circle Realities”.
Air date: April 6,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</si>
  <si>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Y89Z4dccfdM</t>
  </si>
  <si>
    <t>2021 04 05</t>
  </si>
  <si>
    <t>https://youtu.be/pitleHgNL4c</t>
  </si>
  <si>
    <t>Ep. 1405 FADE to BLACK Jimmy Church w  Travis Walton  45 years of UFO ET Knowledge Shared!</t>
  </si>
  <si>
    <t>Virtual Shield VPN:
https://www.virtualshield.com/fadetoblack
Tonight on FADE to BLACK: Travis Walton joins us and we are going to find out what he has learned over the last 45 years and what are his opinions about UFOs, our government, ET, and our community??? Tonight, we'll get those answers and much more...
Travis Walton's life changed on November 5, 1975, while working with a logging crew in the Apache-Sitgreaves National Forest in Arizona.
The Walton case received mainstream publicity and remains one of the best-known instances of alien abduction. It is one of the very few alien abduction cases with corroborative eyewitnesses, and one of few abduction cases where the time allegedly spent in the custody of aliens plays a rather minor role in the overall account.
What has Travis learned over the last 45 years and what are his opinions about UFOs, our government, ET, and our community??? Tonight, we'll get those answers and much more...
Website: http://www.travis-walton.com/
Air date: April 5,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</si>
  <si>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pitleHgNL4c</t>
  </si>
  <si>
    <t>2021 04 01</t>
  </si>
  <si>
    <t>https://youtu.be/vCxMMYP0dw0</t>
  </si>
  <si>
    <t>Ep. 1404 FADE to BLACK Jimmy Church w  Kathleen Marden  The 60th Anniversary of the Hill Abduction!</t>
  </si>
  <si>
    <t>Virtual Shield VPN:
https://www.virtualshield.com/fadetoblack
Tonight: Kathleen Marden is here to discuss the release of the 60th anniversary edition of "Captured! The Betty and Barney Hill UFO Experience" The True Story of the World's First Documented Alien Abduction.
Kathleen is a leading UFO researcher, the author of several books, a featured on-camera commentator, and an international lecturer.
She earned a BA degree in social work and worked as an educator and education services coordinator while attending graduate school. She is a Master level practitioner of The Quantum Healing Hypnosis Technique. Her interest in UFOs and contact began in 1961, when her aunt and uncle Betty and Barney Hill, had a close encounter and subsequent abduction in New Hampshire’s White Mountains.
A primary witness to the evidence of the UFO abduction and the aftermath, Kathleen has intimate knowledge of Betty and Barney Hill’s biographical histories, investigation files, and scientific interest in their sensational experience. Betty’s scientific contact experiments may have led to Kathy’s personal memories of contact—memories that were undisclosed for nearly 50 years. This led to a personal journey of exploration, leaving no stone un-turned, to find answers through scholarly work, investigation and social research. Kathleen is the author of three books and many essays.
Air date: April 1, 2021
Our LIVE show 7-10pm PT Mon-Thursday: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</si>
  <si>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vCxMMYP0dw0</t>
  </si>
  <si>
    <t>2021 03 31</t>
  </si>
  <si>
    <t>https://youtu.be/qyvIv2rYTLc</t>
  </si>
  <si>
    <t>Ep. 1403 FADE to BLACK Jimmy Church w  Lucinda Morel  ET Experiencer Speaks!</t>
  </si>
  <si>
    <t>Virtual Shield VPN:
https://www.virtualshield.com/fadetoblack
Tonight: Lucinda Morel joins us for the first time to discuss her Contact with ET and her life in the UFO Community.
Lucinda Laughing Eagle Morel loves her multidimensional life... She balances her time between her beautiful family, her career in the aerospace industry and her studies of exploration into the greater consciousness. A life-long experiencer of all things paranormal, Lucinda is an intuitive medium, shamanic practitioner, and loyal fadernaut. She works with local support groups and charities. Her intention is to help her clients live a life in accordance with their highest purpose.
Air date: March 31st, 2021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</si>
  <si>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qyvIv2rYTLc</t>
  </si>
  <si>
    <t>2021 03 29</t>
  </si>
  <si>
    <t>https://youtu.be/7q7blyAZChQ</t>
  </si>
  <si>
    <t>Ep. 1402 FADE to BLACK Jimmy Church w  Yvonne Smith   Regression Therapy and ET Experiencers</t>
  </si>
  <si>
    <t>Virtual Shield VPN:
https://www.virtualshield.com/fadetoblack
Yvonne Smith became concerned with victims of Post Traumatic Stress Disorder  in the late 1980s, and in 1990 received her certification from the California Hypnosis Motivation Institute. She immediately began to work with PTSD victims, assisting them and encouraging them to work through and cope with their PTSD.
While maintaining personal contact with her subjects, many were describing a pattern of alien abduction and other close encounter experiences, in 1991 Yvonne founded CERO [Close Encounter Resource Organization. 
Since 1991, Yvonne extensively co-lectured with Harvard's John Mack, M.D., Budd Hopkins, and David Jacobs, Ph.D., in the United States at M.I.T and several other universities.
Yvonne's television appearances have included MSNBC, The Discovery Channel, The History Channel, Montel Williams Show, Encounters, Sightings, Rosanne Barr, The Joan Rivers Show, and The Leeza Show.
She has published two books: Coronado and most recently: Chosen: Recollections Of UFO Abductions Through Hypnotherapy.
Air date: March 29, 2021
Our LIVE show 7-10pm PT Mon-Thursday:
https://jimmychurchradio.com/
FADE to BLACK Fadernaut Memberships:
https://jimmychurchradio.com/membership-options/
FADE to BLACK Podcast subscriptions:
https://jimmychurchradio.com/podcast/
FADE to BLACK on Facebook:
https://facebook.com/JimmyChurchRadiohttps://jimmychurchradio.com</t>
  </si>
  <si>
    <t>7q7blyAZChQ</t>
  </si>
  <si>
    <t>2021 03 25</t>
  </si>
  <si>
    <t>https://youtu.be/wAaZBWOz8cA</t>
  </si>
  <si>
    <t>Ep. 1401 FADE to BLACK Jimmy Church   FADERNIGHT   Open-Lines</t>
  </si>
  <si>
    <t>Virtual Shield VPN:
https://www.virtualshield.com/fadetoblack
Tonight: Yes, it's Thursday... and it's another Fadernight with open-lines all night long. Your calls, your conversation. Un-censored, Un-filtered, and Un-screened.
Fadernight is the greatest night in all of talk radio in all of the world... covering UFOs, Time Travel, Conspiracy, Lost History, the Paranormal and the Supernatural.
The call-in number: 747-228-2051
Air date: March 25, 2021
Our LIVE show 7-10pm PT Mon-Thursday:
https://jimmychurchradio.com/
FADE to BLACK Fadernaut Memberships:
https://jimmychurchradio.com/membership-options/
FADE to BLACK Podcast subscriptions:
https://jimmychurchradio.com/podcast/
FADE to BLACK on Facebook:
https://facebook.com/JimmyChurchRadio</t>
  </si>
  <si>
    <t>wAaZBWOz8cA</t>
  </si>
  <si>
    <t>2021 03 24</t>
  </si>
  <si>
    <t>https://youtu.be/IAs-PtvHi9w</t>
  </si>
  <si>
    <t xml:space="preserve">Ep. 1400 FADE to BLACK Jimmy Church w  Terry Lovelace   Devil's Den  The Reckoning </t>
  </si>
  <si>
    <t>Virtual Shield VPN:
https://www.virtualshield.com/fadetoblack
Tonight: Terry Lovelace is back with us to talk about his new book: "Devil's Den: The Reckoning"
Terry Lovelace, Esq, author of “Incident at Devils Den”, is a lawyer and former Assistant Attorney General. Terry was active duty Air Force from 1973 to 1979 and trained as a medic/EMT. His entire enlistment was spent at Whiteman Air Force Base in Western Missouri.
Terry ended his enlistment and completed a bachelor’s degree in Psychology at Park University and a Juris Doctor from Western Michigan University.
He practiced criminal defense and civil litigation and then accepted a position as an Assistant Attorney General for the US Territory of American Samoa. He finished his legal career as State’s Attorney for Vermont’s Board of Medical Practice in 2012.
His book: "Incident at Devil's Den" was an Amazon #1 bestseller.
website: https://www.terrylovelace.com/
Air date: March 24, 2021
Our LIVE show 7-10pm PT Mon-Thursday: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</si>
  <si>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IAs-PtvHi9w</t>
  </si>
  <si>
    <t>2021 03 23</t>
  </si>
  <si>
    <t>https://youtu.be/CQDjVKVJj5k</t>
  </si>
  <si>
    <t>Ep. 1399 FADE to BLACK Jimmy Church w  Eric Mitchell  The Current State of Ufology</t>
  </si>
  <si>
    <t>Virtual Shield VPN:
https://www.virtualshield.com/fadetoblack
Tonight: Eric Mitchell joins us for the first time and we are going to talk about the current state of Ufolgy, Disclosure, his life experiences and Contact.
Eric was a struggling single father with no belief in the UFO subject until an object showed up in his yard in 2013. He immediately acquired a seasoned investigator and began helping others through the world view process. 
He has become one of the most important voices in our community and today he is working on a documentary to share his information.
Air date: March 23, 2021
Our LIVE show 7-10pm PT Mon-Thursday: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</si>
  <si>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CQDjVKVJj5k</t>
  </si>
  <si>
    <t>2021 03 22</t>
  </si>
  <si>
    <t>https://youtu.be/N1QBAEU116g</t>
  </si>
  <si>
    <t>Ep. 1398 FADE to BLACK Jimmy Church w  Matthew Roberts   USS Theodore Roosevelt Crewmember</t>
  </si>
  <si>
    <t>Virtual Shield VPN:
https://www.virtualshield.com/fadetoblack
Tonight: Matthew Roberts joins us for his first major media appearance!
Matthew spent sixteen years in Naval intelligence. In 2015 he was present in the Theodore Roosevelt Strike Group for the events that brought us the now declassified Gimbal and Go Fast UAP footage.  
After those events with Theodore Roosevelt Strike Group he transferred to his new duty station at the Office of Naval Intelligence in Washington DC. It was during his time at the Office of Naval Intelligence that he began to have personal follow on experiences with the phenomenon.
He left his job at the Office of Naval Intelligence in March of 2020 when he ended his sixteen year career in Naval intelligence. He has written a book about his personal experiences with the phenomenon called 'Initiated' which is now available on Amazon.
Air date: March 22, 2021
Our LIVE show 7-10pm PT Mon-Thursday: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</si>
  <si>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N1QBAEU116g</t>
  </si>
  <si>
    <t>2021 03 18</t>
  </si>
  <si>
    <t>https://youtu.be/n9r0nJ8_VDY</t>
  </si>
  <si>
    <t>Ep. 1397 FADE to BLACK Jimmy Church   FADERNIGHT   Open-Lines!</t>
  </si>
  <si>
    <t>Virtual Shield VPN:
https://www.virtualshield.com/fadetoblack
Yes, tonight is Thursday... and it's another Fadernight with open-lines all night long. Your calls, your conversation. Un-censored, Un-filtered, and Un-screened.
Fadernight is the greatest night in all of talk radio in all of the world... covering UFOs, Time Travel, Conspiracy, Lost History, the Paranormal and the Supernatural.
The call-in number: 747-228-2051
Air date: March 18, 2021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</si>
  <si>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n9r0nJ8_VDY</t>
  </si>
  <si>
    <t>2021 03 17</t>
  </si>
  <si>
    <t>https://youtu.be/18G8KYikzDw</t>
  </si>
  <si>
    <t>Ep. 1396 FADE to BLACK Jimmy Church w  Attorney James Lough  UAPTF Report to the US Senate</t>
  </si>
  <si>
    <t>Virtual Shield VPN:
https://www.virtualshield.com/fadetoblack
Tonight: Attorney James Lough is here to discuss all sides of the upcoming UAPTF report that will be presented to the Senate Intelligence Committee and his new book: 
"UFO Briefing Book: A Guide to Congressional Oversight of the UAP Phenomenon" that will be distributed to the media and Capitol Hill.
James P. Lough is a retired attorney who specialized in government law, including constitutional law, election law and appellate practice. He also taught “Decision Making in Urban Communities” at the San Diego State University School of Public Affairs. His interest in UFOs comes from having witnessed several at close range over his lifetime. 
Air date: March 17, 2021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</si>
  <si>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18G8KYikzDw</t>
  </si>
  <si>
    <t>2021 03 16</t>
  </si>
  <si>
    <t>https://youtu.be/67PDqqknDXk</t>
  </si>
  <si>
    <t>Ep. 1395 FADE to BLACK Jimmy Church w  Stephen Bassett  PRG Disclosure Update</t>
  </si>
  <si>
    <t>Virtual Shield VPN:
https://www.virtualshield.com/fadetoblack
Surfr Kickstarter: https://www.kickstarter.com/projects/surfrmusic/new-features-surfr-music-app
Tonight: Our guest is Stephen Bassett, live from Washington DC. We are going to discuss the US Senate Intelligence Committee, the UAPTF and what it means for Disclosure and the UFO question!
Stephen is the executive director of Paradigm Research Group founded in 1996 to end a government imposed embargo on the truth behind the so called "UFO" phenomenon. Stephen has spoken to audiences around the world about the implications of formal "Disclosure" by world governments of an extraterrestrial presence engaging the human race. He has given over 1000 radio and television interviews, and PRG's advocacy work has been extensively covered by national and international media. In 2013 PRG produced a "Citizen Hearing on Disclosure" at the National Press Club in Washington, DC. On November 5, 2014 PRG launched a Congressional Hearing/Political Initiative seeking the first hearings on Capitol Hill since 1968 regarding the extraterrestrial presence issue and working to see that issue included in the ongoing presidential campaign.
Air date: March 16, 2021
Our LIVE show 7-10pm PT Mon-Thursday: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</si>
  <si>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67PDqqknDXk</t>
  </si>
  <si>
    <t>2021 03 15</t>
  </si>
  <si>
    <t>https://youtu.be/tQARrpIFQcs</t>
  </si>
  <si>
    <t xml:space="preserve">Ep. 1394 FADE to BLACK Jimmy Church w  Lee Speigel   The Phenomenon </t>
  </si>
  <si>
    <t>Virtual Shield VPN:
https://www.virtualshield.com/fadetoblack
Tonight: Lee Speigel returns! The veteran UFO researcher and journalist joins us to discuss his latest work as co-producer and co-writer for the film 'Phenomenon' that was directed by James Fox. We'll have some exclusive "behind the scenes" images and Lee will discuss the future of Ufology and Disclosure.
Lee is the former host of NBC Radio's "The Edge of Reality." He produced and hosted nearly 1,500 programs on unexplained phenomena over an eight-year period at NBC Radio, and previously worked at Westwood One Radio and ABCNews.com. Following his seven years with ABC News, he joined the popular Weird News team of AOLNews.com. After AOL merged with The Huffington Post, Speigel continued with the company, writing hundreds of stories.
He is the only person in history to produce, in 1978, a major presentation at the United Nations on the subject of UFOs.
Today, Lee hosts 'Edge of Reality' on KGRA.
website: https://kgradb.com/edge-of-reality-radio/
Air date: March 15, 2021
Our LIVE show 7-10pm PT Mon-Thursday: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</si>
  <si>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tQARrpIFQcs</t>
  </si>
  <si>
    <t>2021 03 11</t>
  </si>
  <si>
    <t>https://youtu.be/wCFL28KVM6c</t>
  </si>
  <si>
    <t>Ep. 1393 FADE to BLACK Jimmy Church   FADERNIGHT   Open-Lines!</t>
  </si>
  <si>
    <t>Virtual Shield VPN:
https://www.virtualshield.com/fadetoblack
Thursday on FADE to BLACK: Yes, tonight is Thursday... and it's another Fadernight with open-lines all night long. Your calls, your conversation. Un-censored, Un-filtered, and Un-screened.
Fadernight is the greatest night in all of talk radio in all of the world... covering UFOs, Time Travel, Conspiracy, Lost History, the Paranormal and the Supernatural.
The call-in number: 747-228-2051
Air date: March 11, 2021
Our LIVE show 7-10pm PT Mon-Thursday:
https://jimmychurchradio.com/
FADE to BLACK Fadernaut Memberships:
https://jimmychurchradio.com/membership-options/
FADE to BLACK Podcast subscriptions:
https://jimmychurchradio.com/podcast/
FADE to BLACK on Facebook:
https://facebook.com/JimmyChurchRadio
https://jimmychurchradio.com</t>
  </si>
  <si>
    <t>wCFL28KVM6c</t>
  </si>
  <si>
    <t>2021 03 10</t>
  </si>
  <si>
    <t>https://youtu.be/MpcYtqNjVBM</t>
  </si>
  <si>
    <t xml:space="preserve">Ep. 1392 FADE to BLACK Jimmy Church w  Prof. Avi Loeb  New book   Extraterrestrial </t>
  </si>
  <si>
    <t>Virtual Shield VPN:
https://www.virtualshield.com/fadetoblack
Tonight, Harvard's Prof. Avi Loeb joins us to discuss his new book: 'Extraterrestrial', and our visitor from the stars, Oumuamua, the first known interstellar object detected passing through the Solar System.
Avi Loeb is a theoretical physicist who works on astrophysics and cosmology. 
Professor Loeb is the Frank B. Baird Jr. Professor of Science at Harvard University. He had been the longest serving Chair of Harvard's Department of Astronomy (2011–2020), Founding Director of Harvard's Black Hole Initiative (since 2016) and Director of the Institute for Theory and Computation (since 2007) within the Harvard-Smithsonian Center for Astrophysics.
Tonight we are going to discuss his new book: 'Extraterrestrial: The First Sign of Intelligent Life Beyond Earth'.
Air date: March 10, 2021
Our LIVE show 7-10pm PT Mon-Thursday: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</si>
  <si>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MpcYtqNjVBM</t>
  </si>
  <si>
    <t>2021 03 09</t>
  </si>
  <si>
    <t>https://youtu.be/ws0YqRAFzeo</t>
  </si>
  <si>
    <t>Ep. 1391 FADE to BLACK Jimmy Church w  Chris Bledsoe   Contact in 2021</t>
  </si>
  <si>
    <t>Virtual Shield VPN:
https://www.virtualshield.com/fadetoblack
Tonight, our guest is Christopher Bledsoe Sr., and we are going to talk about the latest developments in his world, all of the breaking UFO headlines and what we can expect for Disclosure in 2021.
On January 8th 2007, Chris Bledsoe Sr. came face to face with extraterrestrial beings and had missing time. Although he wouldn’t recall the details of that first terrifying encounter until under hypnosis a year and a half later.
While on the banks of the Cape Fear River, Chris, his son Chris Jr. and three of his subcontractors discovered they were about to experience the most harrowing day of their lives involving unexplained phenomena, leading them to believe this was the end of the world.
Multiple three letter agencies have been involved with the Bledsoe case, bringing increased attention and mystery to this ever evolving story.
Air date: March 9, 2021
Our LIVE show 7-10pm PT Mon-Thursday: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</si>
  <si>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ws0YqRAFzeo</t>
  </si>
  <si>
    <t>2021 03 08</t>
  </si>
  <si>
    <t>https://youtu.be/_ioeo8lOsOk</t>
  </si>
  <si>
    <t>Ep. 1390 FADE to BLACK Jimmy Church w  Dr. Lynne Kitei   The 24th Anniversary of the Phoenix Lights</t>
  </si>
  <si>
    <t>Virtual Shield VPN:
https://www.virtualshield.com/fadetoblack
Tonight, Monday, on FADE to BLACK: This week is the 24th Anniversary of the Phoenix Lights Incident and our guest is Dr. Lynne Kitei... and we'll discuss all of the details from the beginning through to today.
Lynne D. Kitei, M.D. is an internationally acclaimed physician and health educator who pushed aside her successful medical career to pursue The Phoenix Lights book, internationally award-winning Documentary and curricula projects. She was leading the cutting-edge era of early disease detection and prevention as chief clinical consultant at the world-renowned Arizona Heart Institute’s Imaging/Prevention/Wellness Center in Phoenix, Arizona until coming forward, after seven years of anonymity, as a key witness to the still-unexplained AZ mass events of March 13, 1997.
Dr. Lynne received her Bachelor of Science degree in secondary science education, with minors in communications and voice from Temple University in Philadelphia, PA. in 1970. She received her Medical Degree from Temple University School of Medicine in 1974 and completed her post-graduate studies at the Medical College of Pennsylvania.
Air date: March 8, 2021
Our LIVE show 7-10pm PT Mon-Thursday: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</si>
  <si>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_ioeo8lOsOk</t>
  </si>
  <si>
    <t>2021 03 04</t>
  </si>
  <si>
    <t>https://youtu.be/YyqZ7PyajvM</t>
  </si>
  <si>
    <t>Ep. 1389 FADE to BLACK Jimmy Church   FADERNIGHT   Open-Lines!!!</t>
  </si>
  <si>
    <t>Virtual Shield VPN:
https://www.virtualshield.com/fadetoblack
Tonight on FADE to BLACK: Yes, it's Thursday... and it is another Fadernight with open-lines all night long. Your calls, your conversation. Un-censored, Un-filtered, and Un-screened.
Fadernight is the greatest night in all of talk radio in all of the world... covering UFOs, Time Travel, Conspiracy, Lost History, the Paranormal and the Supernatural.
The call-in number: 747-228-2051
Air date: March 4, 2021
Our LIVE show 7-10pm PT Mon-Thursday: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</si>
  <si>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YyqZ7PyajvM</t>
  </si>
  <si>
    <t>2021 03 03</t>
  </si>
  <si>
    <t>https://youtu.be/LbgRUhtanFQ</t>
  </si>
  <si>
    <t>Ep. 1388 FADE to BLACK Jimmy Church w  Matthew Bailey   Artificial Intelligence  Ethics 101</t>
  </si>
  <si>
    <t>Virtual Shield VPN:
https://www.virtualshield.com/fadetoblack
Tonight: Our guest is author and researcher, Matthew Bailey and we are going to discuss Artificial Intelligence and his new book: "Inventing World 3.0: Evolutionary Ethics for Artificial Intelligence".
Matthew is an internationally recognised pioneer and authority in the fields of Innovation, Artificial Intelligence, Smart Cities and The Internet of Things. The result of his work has guided governments, tech giants, enabled new technologies and standards  that have stimulated global  innovation for society to foster a meaningful partnership between humanity and the digital world. 
He is co-chair of an Artificial Intelligence-Smart City-Super Computing Cluster and also a Smart Region Data Hub Initiative. He is the Global Ambassador of an Artificial Intelligence Innovation District for a Medical Technology City in Mwale, Kenya; serves on the board of a European Artificial Intelligence startup - Smarter.AI; Executive Director of AI for a US startup provisioning Supercomputing and Trusted Data Infrastructure to enable Artificial Intelligence to serve Society, Cities and Space.
Air date: March 3, 2021
Our LIVE show 7-10pm PT Mon-Thursday: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</si>
  <si>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LbgRUhtanFQ</t>
  </si>
  <si>
    <t>2021 03 02</t>
  </si>
  <si>
    <t>https://youtu.be/dAP3c7OD7eU</t>
  </si>
  <si>
    <t>Ep. 1387 FADE to BLACK Jimmy Church w  Jim Harold   Host of The Paranormal Podcast</t>
  </si>
  <si>
    <t>Virtual Shield VPN:
https://www.virtualshield.com/fadetoblack
Tonight, our guest is Jim Harold, media professional and the long running host of The Paranormal Podcast.
Jim is the host of The Paranormal Podcast and Jim Harold's Campfire. This summer, he will celebrate his 16th anniversary of podcasting on the unknown. Before becoming a full time podcaster in 2012, Jim worked on the business side of media for over 15 years. 
He has written a poular series of 5 Campfire books featuring the best tales of the unknown from his podcasts: True Ghost Stories: Jim Harold's Campfire 1, 2, 3, 4 &amp; 5 (All Kindle #1 Supernatural Best Sellers). 
Jim's programs have been downloaded over 50 million times: The Paranormal Podcast and Jim Harold's Campfire are among the Top 1% most downloaded podcasts on the industry's largest podcast host, Libsyn.
Air date: March 2, 2021
Our LIVE show 7-10pm PT Mon-Thursday: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</si>
  <si>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dAP3c7OD7eU</t>
  </si>
  <si>
    <t>2021 03 01</t>
  </si>
  <si>
    <t>https://youtu.be/yariFCDvMCM</t>
  </si>
  <si>
    <t>Ep. 1386 FADE to BLACK Jimmy Church w  John DeSouza   The American Airlines Flight 2292 UFO</t>
  </si>
  <si>
    <t>Virtual Shield VPN:
https://www.virtualshield.com/fadetoblack
Tonight on FADE to BLACK: John DeSouza joins us to discuss the recent UFO encounter by AA2292 and the current investigation by the FBI into the incident. We will also talk about the UAPTF report that is due for public release later this summer.
John DeSouza, FBI Special Agent (RET.) worked Counter-Terrorism and Paranormal Cases for 25 years. 
Also known as the X-man, he lived through the true life X-FILES that were used on the highly popular television show: THE XFILES.  Today, he is revealing these stories: unexplained mysteries and the paranormal. 
John is the Bestselling Author of "THE EXTRA-DIMENSIONALS" and a leading Investigator in the paranormal and exopolitics.
Air date: March 1, 2021
Our LIVE show 7-10pm PT Mon-Thursday: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</si>
  <si>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yariFCDvMCM</t>
  </si>
  <si>
    <t>2021 02 25</t>
  </si>
  <si>
    <t>https://youtu.be/4HunN6KuyBo</t>
  </si>
  <si>
    <t>Ep. 1385 FADE to BLACK Jimmy Church   FADERNIGHT   Open-lines</t>
  </si>
  <si>
    <t>Virtual Shield VPN:
https://www.virtualshield.com/fadetoblack
Yes, tonight is Thursday... and it's another Fadernight with open-lines all night long. Your calls, your conversation. Un-censored, Un-filtered, and Un-screened.
Fadernight is the greatest night in all of talk radio in all of the world... covering UFOs, Time Travel, Conspiracy, Lost History, the Paranormal and the Supernatural.
The call-in number: 747-228-2051
Our LIVE show 7-10pm PT Mon-Thursday: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</si>
  <si>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4HunN6KuyBo</t>
  </si>
  <si>
    <t>2021 02 24</t>
  </si>
  <si>
    <t>https://youtu.be/CbzPKVhZ5D4</t>
  </si>
  <si>
    <t>Ep. 1384 FADE to BLACK Jimmy Church   AMA   Ask Jimmy Anything</t>
  </si>
  <si>
    <t>Virtual Shield VPN:
https://www.virtualshield.com/fadetoblack
Tonight is our AMA... ask Jimmy anything. We will be taking your questions from social media and our chatrooms all night long.
This is your opportunity to ask the question that you've always wanted answered but didn't have a way to get it done!
Air date: February 24, 2021
Our LIVE show 7-10pm PT Mon-Thursday: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</si>
  <si>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CbzPKVhZ5D4</t>
  </si>
  <si>
    <t>2021 02 23</t>
  </si>
  <si>
    <t>https://youtu.be/HoER9mmBM6E</t>
  </si>
  <si>
    <t>Ep. 1383 FADE to BLACK Jimmy Church w  Richard Dolan   The latest UFO News.</t>
  </si>
  <si>
    <t>Virtual Shield VPN:
https://www.virtualshield.com/fadetoblack
Tonight, our guest is Richard Dolan, who joins us to discuss the latest in UFO news including the AA flight that had a close encounter this past Sunday.
Richard is one of the world’s leading researchers and writers on the subject of UFOs, and believes that they constitute the greatest mystery of our time.
Dolan completed his graduate work at the University of Rochester, where he studied U.S. Cold War strategy, European history, and international diplomacy. Richard also studied at Alfred University and Oxford University.
He is the author of UFOs and the National Security State, he co-authored with Bryce Zabel, A.D. After Disclosure and his latest book is: UFOs and the 21st Century Mind.
Richard hosts a weekly radio show, The Richard Dolan Show, on KGRA radio. He is currently featured on several television series and documentaries, including Ancient Aliens, Hangar One: The UFO Files and Close Encounters.
In addition to his research, Richard’s company, Richard Dolan Press, publishes innovative books by authors from around the world and he hosts his weekly live stream on his YouTube channel.
Richard's latest book is: The Alien Agendas: A Speculative Analysis of the Those Visiting Earth.
Air date: February 23, 2021
Our LIVE show 7-10pm PT Mon-Thursday: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</si>
  <si>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HoER9mmBM6E</t>
  </si>
  <si>
    <t>https://youtu.be/VR8_a6oi-rg</t>
  </si>
  <si>
    <t>VR8_a6oi-rg</t>
  </si>
  <si>
    <t>2021 02 22</t>
  </si>
  <si>
    <t>https://youtu.be/nJpIc10Gvpg</t>
  </si>
  <si>
    <t>Ep. 1371rply FADE to BLACK Jimmy Church w  Lue Elizondo   REPLAY</t>
  </si>
  <si>
    <t>Virtual Shield VPN:
https://www.virtualshield.com/fadetoblack
Tonight on FADE to BLACK: Please enjoy this replay from Feb 2nd as we take today off after our 3 day Conscious Life Expo 2021 conference!
Lue Elizondo joins us for the first time and we are going to have a very full, honest, and comprehensive conversation about TTSA, Disclosure, and where the UFO community is headed in 2021.
Luis “Lue” Elizondo is the former director of the Advanced Aerospace Threat Identification Program (ATTIP). As a senior counterintelligence officer for the Department of Defense, he operated throughout Afghanistan, the Middle East and Latin America. He’s a trained Special Agent who has led countless tactical and strategic missions both during wartime and times of peace. 
Lue's academic background includes microbiology, immunology and parasitology, with research experience in tropical diseases. Luis is also an inventor who holds several patents.
Original Air date: February 2, 2021
Our LIVE show 7-10pm PT Mon-Thursday:-h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</si>
  <si>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nJpIc10Gvpg</t>
  </si>
  <si>
    <t>2021 02 18</t>
  </si>
  <si>
    <t>https://youtu.be/n7jX1wWPenc</t>
  </si>
  <si>
    <t>Ep. 1382 FADE to BLACK Jimmy Church   FADERNIGHT   Open-Lines</t>
  </si>
  <si>
    <t>Virtual Shield VPN:
https://www.virtualshield.com/fadetoblack
Yes, tonight is Thursday... and it's another Fadernight with open-lines all night long. Your calls, your conversation. Un-censored, Un-filtered, and Un-screened.
Fadernight is the greatest night in all of talk radio in all of the world... covering UFOs, Time Travel, Conspiracy, Lost History, the Paranormal and the Supernatural.
The call-in number: 747-228-2051
Air date: February 18, 2021
Our LIVE show 7-10pm PT Mon-Thursday: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</si>
  <si>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n7jX1wWPenc</t>
  </si>
  <si>
    <t>2021 02 17</t>
  </si>
  <si>
    <t>https://youtu.be/w_UTdBLFNYc</t>
  </si>
  <si>
    <t>Ep. 1381 FADE to BLACK Jimmy Church w  Tony and Cherie Rathman   Ghost Hunting with EVPI</t>
  </si>
  <si>
    <t>Virtual Shield VPN:
https://www.virtualshield.com/fadetoblack
Tonight our guests are the leaders of EVPI: Tony and Cherie Rathman, for a full night of ghost hunting and entity voices!
EVPI is a paranormal team located in Phoenix Arizona and has spent the last decade discovering the truths about spirits, entities, and life after death.
Their specialty lies in spirit communication through both EVP’s and ITC communication and have captured some amazing “Entity voices” through years of investigation and research through multiple forms of digital recorders, parabolic mics and multi track recorders as well as building and refining spirit boxes.
Air date: February 17, 2021
Our LIVE show 7-10pm PT Mon-Thursday: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</si>
  <si>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w_UTdBLFNYc</t>
  </si>
  <si>
    <t>2021 02 16</t>
  </si>
  <si>
    <t>https://youtu.be/vPfMQOCs3Tc</t>
  </si>
  <si>
    <t>Ep. 1380 FADE to BLACK Jimmy Church w  Richard Doty   The UFO Spy Games</t>
  </si>
  <si>
    <t>Virtual Shield VPN:
https://www.virtualshield.com/fadetoblack
Tonight, Richard Doty joins us for a very open and comprehensive conversation about his career, Ufology, Government and Military secrets about ET, and the future of Disclosure.
Richard Doty was born in New York State but grew up in a military family and then served his country in the US Air Force. Richard was hired by the Air Force Office of Special Investigation after attending intelligence course taught by AFOIS, Defense Intelligence Agency and Central Intelligence Agency. 
Richard served at Kirtland AFB as a counterintelligence officer. Richard saw duty at Nevada Test Site, Air Force Test Center, Detachment 3, Groomlake, Nevada. Richard investigated the Coyote Canyon UFO sighting on Kirtland AFB and the Paul Bennewitz incident. He was also assigned to AFOSI European Headquarters, Wiesbaden Germany as a counterespionage agent. After leaving the AFOSI, Richard was assigned to an Air Force Reserve unit and later was employed by the State of New Mexico. 
Doty also worked for the Institute for Advanced Studies, which was directed by Dr Hal Puthoff. 
Today Richard is retired and employed as a consultant. 
Air date: February 16, 2021
Our LIVE show 7-10pm PT Mon-Thursday: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</si>
  <si>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vPfMQOCs3Tc</t>
  </si>
  <si>
    <t>2021 02 15</t>
  </si>
  <si>
    <t>https://youtu.be/r2L89BiIP6w</t>
  </si>
  <si>
    <t xml:space="preserve">Ep. 1379 FADE to BLACK Jimmy Church w  Linda Moulton Howe, John Greenewald  Pentagon has UFO Debris </t>
  </si>
  <si>
    <t>Virtual Shield VPN:
https://www.virtualshield.com/fadetoblack
Tonight, Linda Moulton Howe joins us, followed by John Greenewald of The Black Vault to discuss the recent revelations about the Pentagon releasing test results from ET spacecraft!
Linda Moulton Howe is a graduate of Stanford University with a Master’s Degree in Communication. 
She produces reports and edits Earthfiles.com, appeared on Ancient Aliens since it's first season...and has traveled in Venezuela, Peru, Brazil, England, Norway, France, Switzerland, The Netherlands, Yugoslavia, Turkey, Ethiopia, Kenya, Egypt, Australia, Japan, Canada, Mexico, the Yucatan and Puerto Rico for research and productions.
John Greenewald began researching the secret inner workings of the U.S. Government in 1996 at the age of fifteen. He targeted such groups as the CIA, FBI, Pentagon, Air Force, Army, Navy, NSA, DIA, and countless others. Greenewald utilized the Freedom of Information Act to gain access to thousands of records. He accumulated an astonishing number of documents on topics related to UFOs, the JFK Assassination, chemical, biological, and nuclear weapons, and top secret aircraft.
John named his online archive “The Black Vault.” His teenage project turned into the largest private online collection anywhere in the world, with million of pages of material. At the age of twenty-one, Greenewald published his first book, Beyond UFO Secrecy, in 2002. It was later put into a second expanded edition, and was re-published by Galde Press in January, 2008.
Website: http://www.theblackvault.com/
Website: http://www.earthfiles.com
Air date: February 15, 2021
Our LIVE show 7-10pm PT Mon-Thursday: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</si>
  <si>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r2L89BiIP6w</t>
  </si>
  <si>
    <t>2021 02 14</t>
  </si>
  <si>
    <t>https://youtu.be/VxLF4nQEKnY</t>
  </si>
  <si>
    <t>Ep. 1378 FADE to BLACK Jimmy Church w  Marla Martenson   Valentine's Day Special Event</t>
  </si>
  <si>
    <t>Virtual Shield VPN:
https://www.virtualshield.com/fadetoblack
Tonight is our Valentine's Day Special Event with Marla Martenson... we'll be taking your calls for your readings and relationship advice!!!
Marla is a Los Angeles based Matchmaker, Transformational Life Coach, Energy Healer &amp; Tarot Reader.
She has been using her intuitive skills to connect singles with their soulmates for two decades. Marla also hosts a podcast called, The Mystical Matchmaker.
Marla has been featured on The Today Show, WGN Chicago Morning News, Beyond Belief on Gaia TV, and hundreds of radio shows including Coast to Coast AM and Fade to Black.
The call-in number: 747-228-2051
Air date: February 14, 2021
Our LIVE show 7-10pm PT Mon-Thursday: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</si>
  <si>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VxLF4nQEKnY</t>
  </si>
  <si>
    <t>2021 02 11</t>
  </si>
  <si>
    <t>https://youtu.be/9vAQdtBVwPQ</t>
  </si>
  <si>
    <t>Ep. 1377 FADE to BLACK Jimmy Church   FADERNIGHT   Open-Lines!</t>
  </si>
  <si>
    <t>Virtual Shield VPN:
https://www.virtualshield.com/fadetoblack
Yes, tonight is Thursday... and it's another Fadernight with open-lines all night long. Your calls, your conversation. Un-censored, Un-filtered, and Un-screened.
Fadernight is the greatest night in all of talk radio in all of the world... covering UFOs, Time Travel, Conspiracy, Lost History, the Paranormal and the Supernatural.
The call-in number: 747-228-2051
Air date: February 11, 2021
Our LIVE show 7-10pm PT Mon-Thursday: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</si>
  <si>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9vAQdtBVwPQ</t>
  </si>
  <si>
    <t>2021 02 04</t>
  </si>
  <si>
    <t>https://youtu.be/AuoYr839r20</t>
  </si>
  <si>
    <t>Ep. 1373 FADE to BLACK Jimmy Church   FADERNIGHT   2021 CLE Special Preview Event</t>
  </si>
  <si>
    <t>Virtual Shield VPN:
https://www.virtualshield.com/fadetoblack
Tonight is Thursday... and it's also our annual Conscious Life Expo Special Preview Event with Robert Quicksilver and Serena Wright Taylor... and in the second half of the night, well, it's another Fadernight with open-lines all night long. Your calls, your conversation. Un-censored, Un-filtered, and Un-screened.
Fadernight is the greatest night in all of talk radio in all of the world... covering UFOs, Time Travel, Conspiracy, Lost History, the Paranormal and the Supernatural.
The call-in number: 747-228-2051
Air date: February 4, 2021
Our LIVE show 7-10pm PT Mon-Thursday:-h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</si>
  <si>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AuoYr839r20</t>
  </si>
  <si>
    <t>2021 02 03</t>
  </si>
  <si>
    <t>https://youtu.be/FAjwwVLIOsA</t>
  </si>
  <si>
    <t>Ep. 1372 FADE to BLACK Jimmy Church w  Darryl Anka   On His Life and Channeling Bashar</t>
  </si>
  <si>
    <t>Virtual Shield VPN:
https://www.virtualshield.com/fadetoblack
Tonight on FADE to BLACK: Darryl Anka is here and we are going to talk about his life, Bashar, and his recent documentary, 'First Contact', which explores his life as a channel and the messages Bashar shares through him and the earth changes that we are all experiencing today with a fresh look at 2021.
Darryl has been channeling the remarkable multidimensional being from the future known as Bashar for over 34 years.
Along with Edgar Cayce, Seth and Abraham-Hicks, the Bashar material has been heralded as some of the most relevant, compelling and dynamic information delivered to the planet to date.
In addition to channeling Bashar, Darryl expresses his creative talents in the forms of writing, directing and producing films through his own production company, Zia Films.
Air date: February 3, 2021
Our LIVE show 7-10pm PT Mon-Thursday:-h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</si>
  <si>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FAjwwVLIOsA</t>
  </si>
  <si>
    <t>2021 02 02</t>
  </si>
  <si>
    <t>https://youtu.be/RrPYFQaJe3g</t>
  </si>
  <si>
    <t>Ep. 1371 FADE to BLACK Jimmy Church w  Lue Elizondo   UAPs, TTSA, and the Future of Disclosure</t>
  </si>
  <si>
    <t>Virtual Shield VPN:
https://www.virtualshield.com/fadetoblack
Tonight on FADE to BLACK: 
Lue Elizondo joins us for the first time and we are going to have a very full, honest, and comprehensive conversation about TTSA, Disclosure, and where the UFO community is headed in 2021.
Luis “Lue” Elizondo is the former director of the Advanced Aerospace Threat Identification Program (ATTIP). As a senior counterintelligence officer for the Department of Defense, he operated throughout Afghanistan, the Middle East and Latin America. He’s a trained Special Agent who has led countless tactical and strategic missions both during wartime and times of peace. 
Lue's academic background includes microbiology, immunology and parasitology, with research experience in tropical diseases. Luis is also an inventor who holds several patents.
Air date: February 2, 2021
Our LIVE show 7-10pm PT Mon-Thursday:-h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</si>
  <si>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RrPYFQaJe3g</t>
  </si>
  <si>
    <t>2021 02 01</t>
  </si>
  <si>
    <t>https://youtu.be/e0u6TR1bhig</t>
  </si>
  <si>
    <t>Ep. 1370 FADE to BLACK Jimmy Church w  Steve Bachman   Bigfoot Contact and Revelations</t>
  </si>
  <si>
    <t>Virtual Shield VPN:
https://www.virtualshield.com/fadetoblack
Tonight, Monday, on FADE to BLACK: 
Steve Bachman joins us for the first time to talk about his contact and experiences with Bigfoot and his over unity device motor used in the 2016 Exodus, which we will cover tonight on the show.
Steve grew up in Sumner, Washington on a 500 cow dairy farm. Learned how to work hard early in life. He graduated from Sumner High School and has been self-employed since the age of 22 in the fields of construction and the repair and sales of antique tractors.
Steve is featured in Dr. Matthew Johnson's book: "Bigfoot: A Fifty-year Journey Come Full Circle" 
Air date: February 1, 2021
Our LIVE show 7-10pm PT Mon-Thursday:-h 
https://jimmychurchradio.com/
FADE to BLACK Fadernaut Memberships:+
https://jimmychurchradio.com/membership-options/
FADE to BLACK Podcast subscriptions:
https://jimmychurchradio.com/podcast/
FADE to BLACK on Facebook:
https://facebook.com/JimmyChurchRadio
#f2b #kgra #media #ufo 
#disclosure #conspiracy #radio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</si>
  <si>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e0u6TR1bhig</t>
  </si>
  <si>
    <t>2021 01 28</t>
  </si>
  <si>
    <t>https://youtu.be/f9cLFk35kBo</t>
  </si>
  <si>
    <t>Ep. 1369 FADE to BLACK Jimmy Church   FADERNIGHT   Open-Lines!</t>
  </si>
  <si>
    <t>Virtual Shield VPN:
https://www.virtualshield.com/fadetoblack
Tonight is Thursday... and it's another Fadernight with open-lines all night long. Your calls, your conversation. Un-censored, Un-filtered, and Un-screened.
Fadernight is the greatest night in all of talk radio in all of the world... covering UFOs, Time Travel, Conspiracy, Lost History, the Paranormal and the Supernatural.
The call-in number: 747-228-2051
Air date: January 28, 2021
Our LIVE show 7-10pm PT Mon-Thursday:-h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</si>
  <si>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f9cLFk35kBo</t>
  </si>
  <si>
    <t>2021 01 27</t>
  </si>
  <si>
    <t>https://youtu.be/vpLz8d5hiDg</t>
  </si>
  <si>
    <t>Ep. 1368 FADE to BLACK Jimmy Church w  Zadok 'RA' Osiris   Positive Force in 2021 and Beyond</t>
  </si>
  <si>
    <t>Virtual Shield VPN:
https://www.virtualshield.com/fadetoblack
Wednesday on FADE to BLACK: Zadok 'RA' Osiris and we are going to discuss his life and what we can do as a planet to move through 2021 as a global, positive force.
Zadok ‘RA’ Osiris, aka walked-into Dr. Raja Merk Dove – an international mystic and visionary, light-worker, healer, and senior Ambassadorial starseed on Earth with his twin soul Moira (who returned to Venus in 2011) with more than 44 years of experience with other starseeds and lightworkers helping them develop on their path.
Zadok has led pilgrimages to Egypt, Mexico, Glastonbury, Roslyn Chapel, Tibet and India, etc. etc. He has published the Aquarian Perspectives Star Love Network Journal, and two critically acclaimed books: Himalayan Star Conclaves and Whisperings of the Doves. He is the Host of “Conclaves with the Stars” on OnenessTalkRadio.com together with co-hosts, the Epoch Lasers team.
Air date: January 27, 2021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</si>
  <si>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vpLz8d5hiDg</t>
  </si>
  <si>
    <t>2021 01 26</t>
  </si>
  <si>
    <t>https://youtu.be/2wPNpWx9VP8</t>
  </si>
  <si>
    <t>Ep. 1367 FADE to BLACK Jimmy Church w  Roy Firestone   The Interview</t>
  </si>
  <si>
    <t>Virtual Shield VPN:
https://www.virtualshield.com/fadetoblack
Tonight, we welcome Roy Firestone for the first time and we are going to discuss the art of talk...
Roy is a seven-time Emmy Award-winning and seven-time cable ACE Award-winning host, interviewer, narrator, writer, and producer.  As the ground-breaking, original host of ESPN’s legendary Up Close, Up Close Classic and Up Close Primetime, Firestone has interviewed more than 5,000 athletes, musicians, actors and political figures, as well as scores of writers and filmmakers.
Sports Illustrated calls Firestone "The best interviewer in the business."  The late Pulitzer Prize winning columnist Jim Murray once said, “Roy Firestone isn’t just the best sports interviewer I’ve ever seen, he's the best interviewer period. That includes, Diane Sawyer, Barbara Walters, Mike Wallace, Morley Safer, any and all of them.”
Not limited to television, Firestone is also prolific on the printed page — as the author of two best-selling books, Up Close with Roy Firestone, and most recently, Don’t Make Me Cry, Roy, and tonight we'll discuss his latest work: "That's What I'm Talking About".
Air date: January 26, 2021
Our LIVE show 7-10pm PT Mon-Thursday:-h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</si>
  <si>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2wPNpWx9VP8</t>
  </si>
  <si>
    <t>2021 01 25</t>
  </si>
  <si>
    <t>https://youtu.be/EHNHfCQRffU</t>
  </si>
  <si>
    <t>Ep. 1366 FADE to BLACK Jimmy Church w  An0maly   The Effect of Conspiracy Theory on the Masses</t>
  </si>
  <si>
    <t>Virtual Shield VPN:
https://www.virtualshield.com/fadetoblack
Monday on FADE to BLACK: Our guest is An0maly... one of the fresh voices of a new generation with millions of followers on social media and we are going to discuss the effect of conspiracy theory on the masses.
New Jersey raised. West Virginia affiliated. California living - An0maly is a groundbreaking news analyst, hip-hop artist, video producer &amp; creative visionary. Combining elements of spirituality, philosophy &amp; real life; An0maly has become a leading voice of this generation as well as a legendary rapper/poet.
Air date: January 25, 2021
Our LIVE show 7-10pm PT Mon-Thursday:-h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</si>
  <si>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EHNHfCQRffU</t>
  </si>
  <si>
    <t>2021 01 21</t>
  </si>
  <si>
    <t>https://youtu.be/ZbBLwLHaUxs</t>
  </si>
  <si>
    <t>Ep. 1365 FADE to BLACK Jimmy Church   FADERNIGHT   Open-Lines</t>
  </si>
  <si>
    <t>Virtual Shield VPN:
https://www.virtualshield.com/fadetoblack
Tonight is Thursday... and it's another Fadernight with open-lines all night long. Your calls, your conversation. Un-censored, Un-filtered, and Un-screened.
Fadernight is the greatest night in all of talk radio in all of the world... covering UFOs, Time Travel, Conspiracy, Lost History, the Paranormal and the Supernatural.
The call-in number: 747-228-2051
Air date: January 21, 2021
Our LIVE show 7-10pm PT Mon-Thursday:-h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</si>
  <si>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ZbBLwLHaUxs</t>
  </si>
  <si>
    <t>2021 01 20</t>
  </si>
  <si>
    <t>https://youtu.be/S_5PhrZYva4</t>
  </si>
  <si>
    <t>Ep. 1364 FADE to BLACK Jimmy Church w  Adam Apollo   Consciousness and the announcement of CLE 2021</t>
  </si>
  <si>
    <t>Virtual Shield VPN:
https://www.virtualshield.com/fadetoblack
Tonight our guest is Adam Apollo and we are going to talk about contact, Disclosure, the new year and we will also announce the Conscious Life Expo 2021!!!
Adam Apollo has been a physicist, systems architect, designer and developer for nearly 20 years, founding several education and technology oriented companies and organizations, as well as producing hundreds of websites and works across data sovereignty, decentralization and cryptocurrency. He has been a featured speaker on future technology and unified physics at the White House, the United Nations, and at conferences around the world. As founder and CEO of Superluminal Systems, he built the Resonance Academy for Unified Physics, writing the college level Modern Physics module exploring physics history from Descartes to Planck.
As a child, Adam Apollo had several encounters with extraterrestrial starships. Since awakening at 15 years, Adam dedicated himself to extensive studies in symbolic geometry, past-life recall, sanskaric healing, Taoist alchemy, martial arts, energy therapies, occult magic, and many diverse ancient and modern spiritual traditions and practices. He has had countless contact experiences, organized CSETI and ECETI events, called and connected with hundreds of Starship crews, and developed a comprehensive knowledge of many species who have interacted with humanity over many millennia.
Air date: January 20, 2021
Our LIVE show 7-10pm PT Mon-Thursday:-h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</si>
  <si>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S_5PhrZYva4</t>
  </si>
  <si>
    <t>2021 01 18</t>
  </si>
  <si>
    <t>https://youtu.be/g9jTZyuoch4</t>
  </si>
  <si>
    <t>Ep. 1363 FADE to BLACK Jimmy Church w  Roger R. Richards   Filmmaker, Activist at Large</t>
  </si>
  <si>
    <t>Virtual Shield VPN:
https://www.virtualshield.com/fadetoblack
Tonight our guest is filmmaker Roger R. Richards.
Roger is an American Filmmaker, Poet, Artist and Activist, who is known stylistically for his “True Conspiracy” documentary aesthetic. His films explore highly controversial and subculture topics that can challenge a viewers understanding of the very nature of reality. These topics include unacknowledged government programs, global political corruption, the JFK assassination, quantum computing and other advanced classified technologies.
Richards work has been seen and experienced by millions of people around the world and he has achieved a somewhat infamous and mysterious reputation for exploring these highly controversial subjects through his films, art, poetry, and activism. 
Air date: January 18, 2021
Our LIVE show 7-10pm PT Mon-Thursday:-h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</si>
  <si>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g9jTZyuoch4</t>
  </si>
  <si>
    <t>2021 01 14</t>
  </si>
  <si>
    <t>https://youtu.be/2C_cgBzbB-o</t>
  </si>
  <si>
    <t>Ep. 1362 FADE to BLACK Jimmy Church   FADERNIGHT   Open-Lines</t>
  </si>
  <si>
    <t>Virtual Shield VPN:
https://www.virtualshield.com/fadetoblack
Tonight is Thursday... and it's another Fadernight with open-lines all night long. Your calls, your conversation. Un-censored, Un-filtered, and Un-screened.
Fadernight is the greatest night in all of talk radio in all of the world... covering UFOs, Time Travel, Conspiracy, Lost History, the Paranormal and the Supernatural.
The call-in number: 747-228-2051
Air date: January 14, 2021
Our LIVE show 7-10pm PT Mon-Thursday:-h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</si>
  <si>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2C_cgBzbB-o</t>
  </si>
  <si>
    <t>2021 01 13</t>
  </si>
  <si>
    <t>https://youtu.be/todlgV2fl6o</t>
  </si>
  <si>
    <t>Ep. 1361 FADE to BLACK Jimmy Church w  John Greenewald   CIA UFO File Download</t>
  </si>
  <si>
    <t>Virtual Shield VPN:
https://www.virtualshield.com/fadetoblack
Tonight, John Greenewald will be discussing what is censorship in the United States and what are actual 1st Amendment Rights and how do they apply to individuals and private companies and his recent CIA/UFO document download on the Black Vault.
John began researching the secret inner workings of the U.S. Government in 1996 at the age of fifteen. He targeted such groups as the CIA, FBI, Pentagon, Air Force, Army, Navy, NSA, DIA, and countless others. Greenewald utilized the Freedom of Information Act to gain access to thousands of records. He accumulated an astonishing number of documents on topics related to UFOs, the JFK Assassination, chemical, biological, and nuclear weapons, and top secret aircraft.
John named his online archive “The Black Vault.” His teenage project turned into the largest private online collection anywhere in the world, with million of pages of material. At the age of twenty-one, Greenewald published his first book, Beyond UFO Secrecy, in 2002. It was later put into a second expanded edition, and was re-published in January, 2008.
Air date: January 13, 2021
Our LIVE show 7-10pm PT Mon-Thursday:-h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</si>
  <si>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todlgV2fl6o</t>
  </si>
  <si>
    <t>2021 01 12</t>
  </si>
  <si>
    <t>https://youtu.be/730uONiWEcs</t>
  </si>
  <si>
    <t>Ep. 1360 FADE to BLACK Jimmy Church w  Gregg Housh   Big Tech Big Issues</t>
  </si>
  <si>
    <t>Virtual Shield VPN:
https://www.virtualshield.com/fadetoblack
Tonight our guest is Gregg Housh and we are going to discuss the tech companies that are banning the current POTUS and the future of Parler.
Gregg spent much of his teens and early 20s evading an FBI task force while helping to operate the Internet's foremost software pirating rings and otherwise living the life of a criminal hacker. In 2000 the chase was finally over and he was arrested.
The next seven years were spent in and out of court until he plead guilty to conspiracy to violate copyright laws in 2007. He was incarcerated in a federal penitentiary, including a 27 day stay in solitary. Upon release, he worked a series of computer-related jobs while continuing to participate in various online subcultures. Soon after his key role in Anonymous's global protest campaign against the Church of Scientology was made public in 2008, Housh began serving as a media interpreter and interview subject for newspapers, websites, radio and television. He has appeared on countless news programs and been quoted in publications around the world; meanwhile, he has continued to work with Anonymous participants on various operations, offering advice and other forms of support as needed.
Air date: January 12, 2021
Our LIVE show 7-10pm PT Mon-Thursday:-h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</si>
  <si>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730uONiWEcs</t>
  </si>
  <si>
    <t>2021 01 11</t>
  </si>
  <si>
    <t>https://youtu.be/qcKu2Vc39NI</t>
  </si>
  <si>
    <t>Ep. 1359 FADE to BLACK Jimmy Church w  Richard Dolan   The U.S. Put to the Test</t>
  </si>
  <si>
    <t>Virtual Shield VPN:
https://www.virtualshield.com/fadetoblack
Tonight, our guest is Richard Dolan, and we are going to cover all of the latest developments that have rocked the US and world over the last week... all of them. There may not be any conversation about UFOs or Alternative 3.
Richard is one of the world’s leading researchers and writers on the subject of UFOs, and believes that they constitute the greatest mystery of our time.
Dolan completed his graduate work at the University of Rochester, where he studied U.S. Cold War strategy, European history, and international diplomacy. Richard also studied at Alfred University and Oxford University.
He is the author of UFOs and the National Security State, he co-authored with Bryce Zabel, A.D. After Disclosure and his latest book is: UFOs and the 21st Century Mind.
Richard hosts a weekly radio show, The Richard Dolan Show, on KGRA radio. He is currently featured on several television series and documentaries, including Ancient Aliens, Hangar One: The UFO Files and Close Encounters.
In addition to his research, Richard’s company, Richard Dolan Press, publishes innovative books by authors from around the world and he hosts his weekly live stream on his YouTube channel.
Air date: January 11, 2021
Our LIVE show 7-10pm PT Mon-Thursday:-h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</si>
  <si>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qcKu2Vc39NI</t>
  </si>
  <si>
    <t>2021 01 07</t>
  </si>
  <si>
    <t>https://youtu.be/UHHFuKqfTO4</t>
  </si>
  <si>
    <t>Ep. 1358 FADE to BLACK Jimmy Church   FADERNIGHT   Open-Lines</t>
  </si>
  <si>
    <t>Virtual Shield VPN:
https://www.virtualshield.com/fadetoblack
Tonight is Thursday... and it's another Fadernight with open-lines all night long... un-censored, unscripted, and un-screened!
The best night in all of talk radio in all of the world!
Your calls, your conversation... UFOs, Conspiracy, Time Travel, the Paranormal and Supernatural... lost history. Everything is always on the table around here... whatever is on your mind.
Seriously.
Air date: January 7, 2021
Our LIVE show 7-10pm PT Mon-Thursday:-h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</si>
  <si>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UHHFuKqfTO4</t>
  </si>
  <si>
    <t>2021 01 06</t>
  </si>
  <si>
    <t>https://youtu.be/gtnagjUW0mQ</t>
  </si>
  <si>
    <t>Ep. 1357 FADE to BLACK Jimmy Church w  Isaac Arthur  Future Science</t>
  </si>
  <si>
    <t>Virtual Shield VPN:
https://www.virtualshield.com/fadetoblack
Tonight, Isaac Arthur joins us for an in depth conversation about measurement, observation, entanglement, the Fermi Paradox and we'll ask the question: What could possibly go faster than the Speed of Light?
Isaac is the host of Science &amp; Futurism with Isaac Arthur on YouTube, with over 600,000 subscribers, covering topics like Colonizing the Solar System, Interstellar Travel, the Fermi Paradox, Artificial Intelligence, and other topics representing possible futures paths and challenges for humanity.
Isaac received his degree in physics from Kent State University, graduating top of his class at age 20, and remained there for graduate studies before joining the US Army and serving in Iraq. He also worked as a civilian researcher at the Air Force Institute of Technology in Dayton, Ohio. After the military he returned home to Ashtabula, Ohio and serves as the Chairman of the Board of Elections for his area, when not working on his channel.
Air date: January 6, 2021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</si>
  <si>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gtnagjUW0mQ</t>
  </si>
  <si>
    <t>2021 01 05</t>
  </si>
  <si>
    <t>https://youtu.be/NrOXvybH6ik</t>
  </si>
  <si>
    <t xml:space="preserve">Ep. 1356 FADE to BLACK Jimmy Church w  Bob McGwier   Top Secret Triangle UFO Image </t>
  </si>
  <si>
    <t>Virtual Shield VPN:
https://www.virtualshield.com/fadetoblack
Tonight, our guest is scientist, UFO/UAP researcher, and professor Bob McGwier and we are going to discuss the rumors about a classified/top secret image of a black triangle UFO exiting the ocean surface that is part of a government agency report.
Bob holds a PhD in Applied Mathematics from Brown University. He was an early pioneer of software defined radio (SDR) at the Institute for Defense Analyses Center for Communication Research. Bob founded Federated Wireless Inc in 2012 and Hawkeye 360 Inc in 2017. Bob recently moved back to his home state of Alabama after retiring from Virginia Tech as a professor, Director of Research and Chief Scientist of the Hume Center.
He is also a member of SkyHub and SkyHub Science Advisory Group.
Air date: January 5, 2021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</si>
  <si>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NrOXvybH6ik</t>
  </si>
  <si>
    <t>2021 01 04</t>
  </si>
  <si>
    <t>https://youtu.be/u_1BD5vIrUo</t>
  </si>
  <si>
    <t>Ep. 1355 FADE to BLACK Jimmy Church w  Ryan Bledsoe   A Life of ET Contact  P2</t>
  </si>
  <si>
    <t>Virtual Shield VPN:
https://www.virtualshield.com/fadetoblack
Tonight, kicking off a brand new year and our first show for 2021, Ryan Bledsoe, the son of Christopher Bledsoe Sr., joins us for the first time to discuss his life of ET contact with both himself and his family.
Chris Bledsoe and his family are one of the most documented contact stories right now and have been investigated and covered over the last decade by both private researchers and government agencies.
Tonight will be Ryan's first exposure on a major radio broadcast or network and he'll be with us for the full show, sharing his experiences with our audience.
Air date: January 4, 2021
Our LIVE show 7-10pm PT Mon-Thursday:-h 
https://jimmychurchradio.com/
FADE to BLACK Fadernaut Memberships:
https://jimmychurchradio.com/membership-options/
FADE to BLACK Podcast subscriptions:
https://jimmychurchradio.com/podcast/
FADE to BLACK on Facebook:
https://facebook.com/JimmyChurchRadio
Fade To Black wtih Jimmy Church
https://jimmychurchradio.com</t>
  </si>
  <si>
    <t>u_1BD5vIrUo</t>
  </si>
  <si>
    <t>https://youtu.be/6850eP1r5Ps</t>
  </si>
  <si>
    <t>Ep. 1355 FADE to BLACK Jimmy Church w  Ryan Bledsoe   A Life of ET Contact  Part 1</t>
  </si>
  <si>
    <t>Virtual Shield VPN:
https://www.virtualshield.com/fadetoblack
Tonight, kicking off a brand new year and our first show for 2021, Ryan Bledsoe, the son of Christopher Bledsoe Sr., joins us for the first time to discuss his life of ET contact with both himself and his family.
Chris Bledsoe and his family are one of the most documented contact stories right now and have been investigated and covered over the last decade by both private researchers and government agencies.
Tonight will be Ryan's first exposure on a major radio broadcast or network and he'll be with us for the full show, sharing his experiences with our audience.
Air date: January 4, 2021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</si>
  <si>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6850eP1r5Ps</t>
  </si>
  <si>
    <t>2020 12 30</t>
  </si>
  <si>
    <t>https://youtu.be/0WrX1RWGeJM</t>
  </si>
  <si>
    <t xml:space="preserve">Ep. 1354 FADE to BLACK Jimmy Church w  Dr. Steven Greer   2021 The Year of Disclosure </t>
  </si>
  <si>
    <t>Virtual Shield VPN:
https://www.virtualshield.com/fadetoblack
Tonight is our final show for 2020 and our guest is Dr. Steven Greer. We will talk about the impact of his new film: Close Encounters of the Fifth Kind and what Disclosure we can expect in 2021.
Steven M. Greer, MD is Founder of The Disclosure Project, The Center for the Study of Extraterrestrial Intelligence (CSETI), The Orion Project and Sirius Technology Advanced Research, LLC.
His National Press Club Disclosure Event in May, 2001 and the webcast had 250,000 people waiting online – the largest webcast in the history of the National Press Club at that time.
He has worked for 20 years to bring together the scientists, inventors and leaders in society to advance new clean technology energy systems.
Dr. Greer is the author of four books and multiple DVDs on the UFO/ET subject including the documentary, Sirius and has appeared on CBS, the BBC, The Discovery Channel, the History channel, The Ancient Aliens series, and the movie, Thrive.
His last film, “Unacknowledged: An Expose of the Greatest Secret in Human History” was one of the most watched documentaries of the last three years.
Air date: December 30, 2020
Our LIVE show 7-10pm PT Mon-Thursday:-h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</si>
  <si>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0WrX1RWGeJM</t>
  </si>
  <si>
    <t>2020 12 29</t>
  </si>
  <si>
    <t>https://youtu.be/oxqdi1llkaw</t>
  </si>
  <si>
    <t>Ep. 1353 FADE to BLACK Jimmy Church w  Grant Cameron   2021, TTSA, Disclosure and the UAP Task Force</t>
  </si>
  <si>
    <t>Virtual Shield VPN:
https://www.virtualshield.com/fadetoblack
Tonight, our guest is UFO researcher and author, Grant Cameron. We will cover all of the latest UFO/ET/UAP headlines and stories from 2020... and discuss the downfall of TTSA.
Grant has been a UFO researcher since 1975, and was recognized as both the Leeds Conference International Researcher of the Year and the UFO Congress Researcher of the Year. He is a world-renowned expert on UFOs, conspiracies, government cover-ups, and has spent decades watching and chronicling developments around extraterrestrial contact. He is the author of 'Charlie Red Star'.
Air date: December 29, 2020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</si>
  <si>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oxqdi1llkaw</t>
  </si>
  <si>
    <t>2020 12 28</t>
  </si>
  <si>
    <t>https://youtu.be/rQMqnbxd2Nw</t>
  </si>
  <si>
    <t>Ep. 1352 FADE to BLACK Jimmy Church w  Marla Martenson   Predictions and Readings for 2021</t>
  </si>
  <si>
    <t>Virtual Shield VPN:
https://www.virtualshield.com/fadetoblack
Tonight we are going to end the year with a look forward to 2021 with Marla Martenson. We will discuss the year that was, 2020, what we can expect in the new year, and then we'll take your phone calls as Marla will be doing some readings for the Fadernauts!!!
Marla is a Los Angeles based Matchmaker, Transformational Life Coach,  Energy Healer &amp; Tarot Reader.
She has been using her intuitive skills to connect singles with their soulmates for two decades. Marla also hosts a podcast called, The Mystical Matchmaker.
Marla’s latest memoir, The Magic Seeker humorously chronicles a year in her world as she balances her life as Cupid to muggle multi-millionaires, and her deep dive into the mystical, magical and the occult. 
Marla has been featured on The Today Show, WGN Chicago Morning News, Beyond Belief on Gaia TV, and hundreds of radio shows including Coast to Coast AM and Fade to Black. 
The call-in number: 747-228-2051
Air date: December 28, 2020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</si>
  <si>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rQMqnbxd2Nw</t>
  </si>
  <si>
    <t>2020 12 24</t>
  </si>
  <si>
    <t>https://youtu.be/VAu2he8XAEw</t>
  </si>
  <si>
    <t>Ep. 1351 FADE to BLACK Jimmy Church   FADERNIGHT Christmas Eve Special</t>
  </si>
  <si>
    <t>Virtual Shield VPN:
https://www.virtualshield.com/fadetoblack
Tonight is Christmas Eve... and it's also Thursday, which means it's another Fadernight with open-lines all night long!
We will be gifting 17 Bacon Bar F2B memberships to first time callers without a membership... let's celebrate Christmas 2020 together!!!
Fadernight is one of the greatest nights in all of talk radio... totally un-censored, un-scripted, un-screened, and un-filtered. Your calls, your conversation about UFOs, Conspiracy, the Paranormal and Supernatural, Time Travel, and Lost History.
The call-in number: 747-228-2051
Air date: December 24, 2020
Our LIVE show 7-10pm PT Mon-Thursday:-h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</si>
  <si>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VAu2he8XAEw</t>
  </si>
  <si>
    <t>2020 12 23</t>
  </si>
  <si>
    <t>https://youtu.be/HaTxK36EE08</t>
  </si>
  <si>
    <t>Ep. 1350 FADE to BLACK Jimmy Church w  Ronnie Dugdale   The Rendlesham Timeline</t>
  </si>
  <si>
    <t>Virtual Shield VPN:
https://www.virtualshield.com/fadetoblack
Tonight, live from the UK, our guest is Ronnie Dugdale and we are going to talk about his input with John Burroughs new book and his research with the Rendlesham Forest Incident.
Ronnie is an independent paranormal investigator from Gorleston near Great Yarmouth, Norfolk. Just a few miles up the coast from the Rendlesham Forest where his interest in the Rendlesham Forest incident started very soon after the incidents.
Ronnie has appeared on many radio shows, including the 'Behind the Paranormal' Return To Rendlesham Specials and several appearances on KGRA’s Phenomenon Radio with John Burroughs and Linda Moulton Howe.
In May 2018 Ronnie gave a Rendlesham Forest Incident timeline presentation to a packed audience at the Woodbridge Community Hall sharing the stage with his friends, Investigators Brenda Butler, Chris Pennington and John Burroughs, and has had a series of articles on the RFI published in the ‘Outer Limits’ magazine.
website: https://www.amazon.com/WEAPONISATION-UNIDENTIFIED-AERIAL-PHENOMENON-RENDLESHAM-ebook/dp/B08Q72MBSV/ref=sr_1_1?dchild=1&amp;keywords=john+burroughs+rendlesham&amp;qid=1608501377&amp;s=digital-text&amp;sr=1-1
Air date: December 23, 2020
Our LIVE show 7-10pm PT Mon-Thursday:-h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</si>
  <si>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HaTxK36EE08</t>
  </si>
  <si>
    <t>2020 12 22</t>
  </si>
  <si>
    <t>https://youtu.be/oCor9Fr-Jhc</t>
  </si>
  <si>
    <t>Ep. 1349 FADE to BLACK Jimmy Church w  James Fox   The Phenomenon Documentary</t>
  </si>
  <si>
    <t>Virtual Shield VPN:
https://www.virtualshield.com/fadetoblack
Tonight, Director James Fox joins us for a very special evening to discuss his new film: The Phenomenon.
James was born in England and raised in New York and California. He began his journalism career early in life as an assistant to father/writer Charles Fox, a quadriplegic with Multiple Sclerosis. Together they traveled on many magazine assignments, interviewing such notables as Stephen Hawking and race car legend Dan Gurney for the likes of Rolling Stone, Car &amp; Driver to Sports Illustrated. James finished and sold his first documentary to Discovery by the time he was 28. He has since completed and distributed TV projects for Sci-Fi, TLC, National Geographic and History Channel and has made frequent appearances on Larry King Live, Night Line, Dateline, Anderson Cooper and others.
His documentaries, Out of the Blue and I Know What I Saw, are two of the most respected films in Ufology... and tonight we are going to discuss his next film, The Phenomenon, which is now set for major theatrical release later this year by 1091 Films.
Air date: December 22, 2020
Our LIVE show 7-10pm PT Mon-Thursday:-h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</si>
  <si>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oCor9Fr-Jhc</t>
  </si>
  <si>
    <t>2020 12 21</t>
  </si>
  <si>
    <t>https://youtu.be/S30LqG0E2Ao</t>
  </si>
  <si>
    <t>Ep. 1348 FADE to BLACK Jimmy Church w  Ryan Sprague   Somewhere in the Skies</t>
  </si>
  <si>
    <t>Virtual Shield VPN:
https://www.virtualshield.com/fadetoblack
Tonight we welcome host, researcher, and author, Ryan Sprague to the show and we'll be discussing his research, the wide world of UFOs and the new generation of Ufologists who are making waves today.
Ryan is a lead investigator and co-host of the CW television series, Mysteries Decoded. He is the author of Somewhere in the Skies: A Human Approach to the UFO Phenomenon and is the creator and host of the Somewhere in the Skies podcast. He is contributing writer for The Debrief, Open Minds Magazine, Rogue Planet, and Medium. Speaking on the UFO topic, he has been featured in the acclaimed documentary series, On the Trail of UFOs and also on ABC News, Fox News, 7News Australia, and the Science Channel. He has consulted and been featured in Newsweek, The NY Post, and VICE News. 
Air date: December 21, 2020
Our LIVE show 7-10pm PT Mon-Thursday:-h 
https://jimmychurchradio.com/
FADE to BLACK Fadernaut Memberships:
https://jimmychurchradio.com/membership-options/
FADE to BLACK Podcast subscriptions:
https://jimmychurchradio.com/podcast/
FADE to BLACK on Facebook:
https://facebook.com/JimmyChurchRadio
#f2b #kgra #media #ufo 
#disclosure #conspiracy #radio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</si>
  <si>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S30LqG0E2Ao</t>
  </si>
  <si>
    <t>2020 12 17</t>
  </si>
  <si>
    <t>https://youtu.be/j8VCiy3ic7s</t>
  </si>
  <si>
    <t>Ep. 1347 FADE to BLACK Jimmy Church   FADERNIGHT   7th Anniversary Special</t>
  </si>
  <si>
    <t>Virtual Shield VPN:
https://www.virtualshield.com/fadetoblack
Tonight is our 7th Anniversary!!!
It's hard to believe that we've gone around the Sun seven times... and we are about to enter our 8th year of broadcasting FADE to BLACK!
Come join us on this very special night... and thank you to all of the Fadernauts... the biggest, best, and most coolest family in the radio universe!!!
Air date: December 17, 2020
Our LIVE show 7-10pm PT Mon-Thursday:-h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</si>
  <si>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j8VCiy3ic7s</t>
  </si>
  <si>
    <t>2020 12 16</t>
  </si>
  <si>
    <t>https://youtu.be/UF3Em4IN72k</t>
  </si>
  <si>
    <t xml:space="preserve">Ep. 1346 FADE to BLACK Jimmy Church w  Billy Carson   Book   Woke Doesn't Mean Broke </t>
  </si>
  <si>
    <t>Virtual Shield VPN:
https://www.virtualshield.com/fadetoblack
Tonight, Billy Carson is here to tell us about his new book: "Woke Doesn't Mean Broke", the foreward is written by Jimmy Church and is now available on Amazon.
Billy is the founder of 4biddenknowledge, the author of ‘The Compendium Of The Emerald Tablets’ and the expert host on Deep Space, a new original streaming series by Gaia.
Carson’s 4biddenknowledge has over 2 million followers and subscribers throughout social media.
Billy is the founder of 4biddenknowledge Inc., and is the Best Selling Author of 'The Compendium Of The Emerald Tablets'.
Mr. Carson is the CEO of First Class Space Agency based in Fort Lauderdale, Florida. Carson’s space agency is involved in research and development of alternative propulsion systems and zero-point energy devices.
Billy is also the founder of Pantheon Elite Records, a contributor to Thrive Global and is a registered International Journalist.
Recently, Mr. Carson earned the Certificate of Science (with an emphasis on Neuroscience) at M.I.T.
Air date: December 16, 2020
Our LIVE show 7-10pm PT Mon-Thursday:-h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</si>
  <si>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UF3Em4IN72k</t>
  </si>
  <si>
    <t>2020 12 15</t>
  </si>
  <si>
    <t>https://youtu.be/MWdLIIOvBY4</t>
  </si>
  <si>
    <t>Ep. 1345 FADE to BLACK Jimmy Church w  John Burroughs, James Worrow   New Rendlesham Book Release!!!</t>
  </si>
  <si>
    <t>Virtual Shield VPN:
https://www.virtualshield.com/fadetoblack
Tonight, John Burroughs announces the release of his new book: "Weaponisation of an Unidentified Aerial Phenomenon", co-authored with James Worrow, as we approach the 40th Anniversary of the Rendlesham Forest Incident. Jimmy Church has written the foreward to this very important book and it is available for the Kindle version pre-order today and the release is December 16th, 2020.
John entered the USAF in 1979 and served twenty-seven years both in active and reserve. He is currently USAFR (Retired from the Air Force Reserves).
John had various assignments throughout his Air Force career. Some of these assignments were at Luke AFB, Osan AFB, Grissom AFB, Castle AFB, with Reserve assignments at Davis-Monthan AFB Prime Beef , Williams AFB, Reese AFB and Luke AFB as a IMA. He has been on many deployments from Italy to the Middle East.
The most notable assignment began in 1979; he was assigned as a Security Police Law Enforcement Patrolman, at RAF Bentwaters England. A twin base with RAF Woodbridge, together they amassed the Largest Tactical Fighter Wing in the USAF. In the early mourning hours of December 26th 1980, while working a Law Enforcement Patrol at RAF Woodbridge, he had a life changing event, where he conducted an investigation on a phenomenon, which has left the rest of the world in awe of the most documented and witnessed sighting by the United States military in known history.
Air date: December 15, 2020
Our LIVE show 7-10pm PT Mon-Thursday:-h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</si>
  <si>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MWdLIIOvBY4</t>
  </si>
  <si>
    <t>2020 12 14</t>
  </si>
  <si>
    <t>https://youtu.be/qnQXVVha7Fw</t>
  </si>
  <si>
    <t>Ep. 1344 FADE to BLACK Jimmy Church w  Micah Hanks   'Leaked' F18 UFO UAP Image</t>
  </si>
  <si>
    <t>Virtual Shield VPN:
https://www.virtualshield.com/fadetoblack
Tonight, Micah Hanks joins us to discuss the recent 'leaked' image from an F18 pilot of a UFO/UAP that was taken from his cockpit back in 2018 somewhere over the east coast of the United States.
Micah is a writer, podcaster, history fanatic, science enthusiast, and philosophy junkie. His areas of focus include current events, cultural studies, technology, unexplained phenomena, and ways the future of humankind may be influenced by science and innovation in the coming decades.
Micah has appeared on numerous television and radio programs, including Coast to Coast AM with George Noory, Caravan to Midnight with John B.
Wells, the History Channel’s Guts and Bolts, CNN Radio and of course, Fade to Black.
He is author of several books, including The Ghost Rockets, Mysticism and the Molecule: The Search for Sentient Intelligence from Other Worlds, Reynolds Mansion: An Invitation to the Past and The UFO Singularity.
Micah currently hosts The Micah Hanks Program, formerly known as The Gralien Report, the Middle Theory podcast and The Seven Ages Audio Journal podcast and writes for the DeBrief.org website.
Websites:
http://www.micahhanks.com
https://thedebrief.org/
Air date: December 14, 2020
Our LIVE show 7-10pm PT Mon-Thursday: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</si>
  <si>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qnQXVVha7Fw</t>
  </si>
  <si>
    <t>2020 12 10</t>
  </si>
  <si>
    <t>https://youtu.be/LJvg8fDztoA</t>
  </si>
  <si>
    <t>Ep. 1343 FADE to BLACK Jimmy Church is BACK from Rona Vacation! Open Lines!!!</t>
  </si>
  <si>
    <t>Virtual Shield VPN:
https://www.virtualshield.com/fadetoblack
After taking a week off to be in quarantine with COVID-19, Jimmy is back!!!
It's Thursday, which means it's just in time for Fadernight and we'll open up the phone lines... and yes, Church will tell you all about his week with the Vid... 
The call-in number: 747-228-2051
Air date: December 10, 2020
Our LIVE show 7-10pm PT Mon-Thursday:
https://jimmychurchradio.com/
FADE to BLACK Fadernaut Memberships:
https://jimmychurchradio.com/membership-options/
FADE to BLACK Podcast subscriptions:
https://jimmychurchradio.com/podcast/
FADE to BLACK on Facebook:
https://facebook.com/JimmyChurchRadio
Check out our LIVE show, Mon-Thursday 7pm PST at
https://jimmychurchradio.com/
Fade to black Radio with Jimmy Church
You can subscribe to get this commercial free and downloadable at:
https://jimmychurchradio.com/membership-purchase/
Missed a LIVE show? You can get our podcast with over 1200 episodes in the archive for just $2.00 per month here: https://jimmychurchradio.com/podcast/</t>
  </si>
  <si>
    <t>LJvg8fDztoA</t>
  </si>
  <si>
    <t>2020 12 09</t>
  </si>
  <si>
    <t>https://youtu.be/F035KBsmaNk</t>
  </si>
  <si>
    <t>Ep. 1342 FADE to BLACK Jimmy Church w  Richard Dolan   The Alien Agendas  REPLAY</t>
  </si>
  <si>
    <t>Virtual Shield VPN:
https://www.virtualshield.com/fadetoblack
Jimmy has tested positive for COVID-19 and is in quarantine. Please enjoy this replay from last week while he is in recovery this week.
Thank you so much from the F2B team!
Tonight, our guest is Richard Dolan, who joins us to announce the publication of his new book: The Alien Agendas: A Speculative Analysis of the Those Visiting Earth.
Richard is one of the world’s leading researchers and writers on the subject of UFOs, and believes that they constitute the greatest mystery of our time.
Dolan completed his graduate work at the University of Rochester, where he studied U.S. Cold War strategy, European history, and international diplomacy. Richard also studied at Alfred University and Oxford University.
He is the author of UFOs and the National Security State, he co-authored with Bryce Zabel, A.D. After Disclosure and his latest book is: UFOs and the 21st Century Mind.
Richard hosts a weekly radio show, The Richard Dolan Show, on KGRA radio. He is currently featured on several television series and documentaries, including Ancient Aliens, Hangar One: The UFO Files and Close Encounters.
In addition to his research, Richard’s company, Richard Dolan Press, publishes innovative books by authors from around the world and he hosts his weekly livestream on his YouTube channel.
Original Air date: December 2, 2020
Our LIVE show 7-10pm PT Mon-Thursday:
https://jimmychurchradio.com/
FADE to BLACK Fadernaut Memberships:
https://jimmychurchradio.com/membership-options/
FADE to BLACK Podcast subscriptions:
https://jimmychurchradio.com/podcast/
FADE to BLACK on Facebook:
https://facebook.com/JimmyChurchRadio</t>
  </si>
  <si>
    <t>F035KBsmaNk</t>
  </si>
  <si>
    <t>2020 12 08</t>
  </si>
  <si>
    <t>https://youtu.be/i7mSkSQ2IWY</t>
  </si>
  <si>
    <t>Ep. 1341 FADE to BLACK Jimmy Church    FADERNIGHT   Open-Lines REPLAY</t>
  </si>
  <si>
    <t>Virtual Shield VPN:
https://www.virtualshield.com/fadetoblack
Jimmy has tested positive for COVID-19 and is in quarantine. Please enjoy this replay from last week while he is in recovery this week.
Thank you so much from the F2B team!
Tonight is another FADERNIGHT with open-lines all night long!
We had to re-schedule Jason Quitt for a later date... which is a conspiracy all by it's lonesome... but no week on F2B is complete without a Fadernight, right? So, instead of booking a replacement for Jason (there isn't one) we are doing the right thing... open-lines all night long.
Original Air date: December 1, 2020
Our LIVE show 7-10pm PT Mon-Thursday:
https://jimmychurchradio.com/
FADE to BLACK Fadernaut Memberships:
https://jimmychurchradio.com/membership-options/
FADE to BLACK Podcast subscriptions:
https://jimmychurchradio.com/podcast/
FADE to BLACK on Facebook:
https://facebook.com/JimmyChurchRadio</t>
  </si>
  <si>
    <t>i7mSkSQ2IWY</t>
  </si>
  <si>
    <t>2020 12 07</t>
  </si>
  <si>
    <t>https://youtu.be/oDJ6nQD8SZw</t>
  </si>
  <si>
    <t>Ep. 1340 FADE to BLACK Jimmy Church w  Kyle Konkiel   UFOs, Bigfoot, Conspiracy,  Music Biz REPLAY</t>
  </si>
  <si>
    <t>Virtual Shield VPN:
https://www.virtualshield.com/fadetoblack
Jimmy has tested positive for COVID-19 and is in quarantine. Please enjoy this replay from last week while he is in recovery this week.
Thank you so much from the F2B team!
Tonight on on F2B our guest is Kyle Konkiel, and we are going to talk some music, UFOs, Conspiracy, and Bigfoot.
Kyle is the bass player for the band Bad Wolves and host of the Just STFU podcast. Bad wolves gained notoriety in early 2018 for their version of The Cranberries “Zombie” reaching platinum and multi-platinum status all over the world. Kyle, a Los Angeles native has been in the Hollywood music scene since 2002 and has played for many bands including In This Moment, World Under Blood, Scar the Martyr and Vimic. 
Original Air date: November 30, 2020
Our LIVE show 7-10pm PT Mon-Thursday:
https://jimmychurchradio.com/
FADE to BLACK Fadernaut Memberships:
https://jimmychurchradio.com/membership-options/
FADE to BLACK Podcast subscriptions:
https://jimmychurchradio.com/podcast/
FADE to BLACK on Facebook:
https://facebook.com/JimmyChurchRadio</t>
  </si>
  <si>
    <t>oDJ6nQD8SZw</t>
  </si>
  <si>
    <t>2020 12 03</t>
  </si>
  <si>
    <t>https://youtu.be/yLvV1CeGXiU</t>
  </si>
  <si>
    <t>Ep. 1339 FADE to BLACK Jimmy Church w  Linda Moulton Howe   Annual LMH Holiday Special Event</t>
  </si>
  <si>
    <t>Virtual Shield VPN:
https://www.virtualshield.com/fadetoblack
Tonight, it's our annual Linda Moulton Howe Holiday Special!
Linda is a graduate of Stanford University with a Master’s Degree in Communication and has received local, national and international awards, including three regional Emmys, a national Emmy nomination and a Station Peabody award.
Linda produces reports and edits Earthfiles.com, and hosts her live Youtube show each week as well as being on Ancient Aliens since it's first season. Ms. Howe has traveled to Venezuela, Peru, Brazil, England, Norway, France, Switzerland, The Netherlands, Yugoslavia, Turkey, Ethiopia, Kenya, Egypt, Australia, Japan, Canada, Mexico, the Yucatan and Puerto Rico for her research and productions.
Air date: December 3, 2020
Our LIVE show 7-10pm PT Mon-Thursday:
https://jimmychurchradio.com/
FADE to BLACK Fadernaut Memberships:
https://jimmychurchradio.com/membership-options/
FADE to BLACK Podcast subscriptions:
https://jimmychurchradio.com/podcast/
FADE to BLACK on Facebook:
https://facebook.com/JimmyChurchRadio</t>
  </si>
  <si>
    <t>yLvV1CeGXiU</t>
  </si>
  <si>
    <t>2020 12 02</t>
  </si>
  <si>
    <t>https://youtu.be/0kB_CyqQQJg</t>
  </si>
  <si>
    <t>Ep. 1338 FADE to BLACK Jimmy Church w  Richard Dolan   New Book  The Alien Agendas</t>
  </si>
  <si>
    <t>Virtual Shield VPN:
https://www.virtualshield.com/fadetoblack
Tonight, our guest is Richard Dolan, who joins us to announce the publication of his new book: The Alien Agendas: A Speculative Analysis of the Those Visiting Earth.
Richard is one of the world’s leading researchers and writers on the subject of UFOs, and believes that they constitute the greatest mystery of our time.
Dolan completed his graduate work at the University of Rochester, where he studied U.S. Cold War strategy, European history, and international diplomacy. Richard also studied at Alfred University and Oxford University.
He is the author of UFOs and the National Security State, he co-authored with Bryce Zabel, A.D. After Disclosure and his latest book is: UFOs and the 21st Century Mind.
Richard hosts a weekly radio show, The Richard Dolan Show, on KGRA radio. He is currently featured on several television series and documentaries, including Ancient Aliens, Hangar One: The UFO Files and Close Encounters.
In addition to his research, Richard’s company, Richard Dolan Press, publishes innovative books by authors from around the world and he hosts his weekly livestream on his YouTube channel.
Air date: December 2, 2020
Our LIVE show 7-10pm PT Mon-Thursday:
https://jimmychurchradio.com/
FADE to BLACK Fadernaut Memberships:
https://jimmychurchradio.com/membership-options/
FADE to BLACK Podcast subscriptions:
https://jimmychurchradio.com/podcast/
FADE to BLACK on Facebook:
https://facebook.com/JimmyChurchRadio</t>
  </si>
  <si>
    <t>0kB_CyqQQJg</t>
  </si>
  <si>
    <t>2020 12 01</t>
  </si>
  <si>
    <t>https://youtu.be/4h63q6bQPNk</t>
  </si>
  <si>
    <t>Ep. 1337 FADE to BLACK Jimmy Church   FADERNIGHT   Open-Lines</t>
  </si>
  <si>
    <t>Virtual Shield VPN:
https://www.virtualshield.com/fadetoblack
Tonight is another FADERNIGHT with open-lines all night long!
We had to re-schedule Jason Quitt for a later date... which is a conspiracy all by it's lonesome... but no week on F2B is complete without a Fadernight, right? So, instead of booking a replacement for Jason (there isn't one) we are doing the right thing... open-lines all night long.
The call-in number: 747-228-2051
Air date: December 1, 2020
Our LIVE show 7-10pm PT Mon-Thursday:
https://jimmychurchradio.com/
FADE to BLACK Fadernaut Memberships:
https://jimmychurchradio.com/membership-options/
FADE to BLACK Podcast subscriptions:
https://jimmychurchradio.com/podcast/
FADE to BLACK on Facebook:
https://facebook.com/JimmyChurchRadio</t>
  </si>
  <si>
    <t>4h63q6bQPNk</t>
  </si>
  <si>
    <t>2020 11 30</t>
  </si>
  <si>
    <t>https://youtu.be/vc4m-iCb-BI</t>
  </si>
  <si>
    <t>Ep. 1336 FADE to BLACK Jimmy Church w  Kyle Konkiel   UFOs, Bigfoot, Conspiracy and the Music Biz</t>
  </si>
  <si>
    <t>Virtual Shield VPN:
https://www.virtualshield.com/fadetoblack
Tonight on on F2B our guest is Kyle Konkiel, and we are going to talk some music, UFOs, Conspiracy, and Bigfoot.
Kyle is the bass player for the band Bad Wolves and host of the Just STFU podcast. Bad wolves gained notoriety in early 2018 for their version of The Cranberries “Zombie” reaching platinum and multi-platinum status all over the world. Kyle, a Los Angeles native has been in the Hollywood music scene since 2002 and has played for many bands including In This Moment, World Under Blood, Scar the Martyr and Vimic. 
Air date: November 30, 2020
Our LIVE show 7-10pm PT Mon-Thursday:
https://jimmychurchradio.com/
FADE to BLACK Fadernaut Memberships:
https://jimmychurchradio.com/membership-options/
FADE to BLACK Podcast subscriptions:
https://jimmychurchradio.com/podcast/
FADE to BLACK on Facebook:
https://facebook.com/JimmyChurchRadio</t>
  </si>
  <si>
    <t>vc4m-iCb-BI</t>
  </si>
  <si>
    <t>2020 11 25</t>
  </si>
  <si>
    <t>https://youtu.be/EI6bVcR12Ms</t>
  </si>
  <si>
    <t>Ep. 1335 FADE to BLACK Jimmy Church w  Rick DeLano   Replay</t>
  </si>
  <si>
    <t>Virtual Shield VPN:
https://www.virtualshield.com/fadetoblack
Happy Thanksgiving!
Please enjoy this replay with Rick Delano!!!
Air date: November 25, 2020
Our LIVE show 7-10pm PT Mon-Thursday:
https://jimmychurchradio.com/
FADE to BLACK Fadernaut Memberships:
https://jimmychurchradio.com/membership-options/
FADE to BLACK Podcast subscriptions:
https://jimmychurchradio.com/podcast/
FADE to BLACK on Facebook:
https://facebook.com/JimmyChurchRadio</t>
  </si>
  <si>
    <t>EI6bVcR12Ms</t>
  </si>
  <si>
    <t>2020 11 24</t>
  </si>
  <si>
    <t>https://youtu.be/3dexE63mdbI</t>
  </si>
  <si>
    <t>Ep. 1334 FADE to BLACK Jimmy Church   YouTube AMA   Ask Me Anything</t>
  </si>
  <si>
    <t>Virtual Shield VPN:
https://www.virtualshield.com/fadetoblack
Tonight, our guest is Jimmy as he does an AMA (Ask Me Anything) with our YouTube audience.
An AMA is always a very special night on F2B... and we all agreed: What's the worst that could happen? Well, tonight, everyone gets to ask Jimmy anything just two days before Thanksgiving Day!
Air date: November 24, 2020
Our LIVE show 7-10pm PT Mon-Thursday:
https://jimmychurchradio.com/
FADE to BLACK Fadernaut Memberships:
https://jimmychurchradio.com/membership-options/
FADE to BLACK Podcast subscriptions:
https://jimmychurchradio.com/podcast/
FADE to BLACK on Facebook:
https://facebook.com/JimmyChurchRadio</t>
  </si>
  <si>
    <t>3dexE63mdbI</t>
  </si>
  <si>
    <t>2020 11 23</t>
  </si>
  <si>
    <t>https://youtu.be/IYkScs0FmvU</t>
  </si>
  <si>
    <t>Ep. 1333 FADE to BLACK Jimmy Church w  James Redfield   Staying Positive in a Negative World</t>
  </si>
  <si>
    <t>Virtual Shield VPN:
https://www.virtualshield.com/fadetoblack
This is Thanksgiving week and tonight our guest is James Redfield. We are going to talk about everything that we can do with family, the self, and your world to help us all move into a bright and positive future.
James is the author of The Celestine Prophecy, a book that remained on the New York Times Best Seller list for 165 weeks, sold over 5 million copies and has been translated into 34 languages.
While majoring in sociology at Auburn University, he studied Eastern philosophies, including Taoism and Zen. He later received a Master's degree in counseling and spent more than 15 years as a therapist to abused adolescents. In 1989, he quit his job as a therapist to write full-time about interactive psychology, Eastern and Western philosophies, science, futurism, ecology, and history.
In October 1997, Redfield was awarded the Medal of the Presidency of the Italian Senate.
In the spring of 2000, Redfield recieved the Humanitarian of the Year honors from Auburn University. Two months later, he was honored by the International New Thought Alliance with another Humanitarian of the Year award.
In March 2004, Redfield was honored by the Wisdom Media Group with the World View Award for engaging the discussion on the nature of human existence and for his ongoing efforts and contributions to the bettering of humanity.
Air date: November 23, 2020
Our LIVE show 7-10pm PT Mon-Thursday:
https://jimmychurchradio.com/
FADE to BLACK Fadernaut Memberships:
https://jimmychurchradio.com/membership-options/
FADE to BLACK Podcast subscriptions:
https://jimmychurchradio.com/podcast/
FADE to BLACK on Facebook:
https://facebook.com/JimmyChurchRadio
#f2b #kgra #media #ufo 
#disclosure #conspiracy #radio</t>
  </si>
  <si>
    <t>IYkScs0FmvU</t>
  </si>
  <si>
    <t>2020 11 19</t>
  </si>
  <si>
    <t>https://youtu.be/FILvKa36ZDg</t>
  </si>
  <si>
    <t>Ep. 1332 FADE to BLACK Jimmy Church   FADERNIGHT   Open-Lines!</t>
  </si>
  <si>
    <t>Virtual Shield VPN:
https://www.virtualshield.com/fadetoblack
Tonight is Thursday... and it's another Fadernight with open-lines all night long... your calls, your conversation. Un-scripted, un-screened, and un-censored.
UFOs, Conspiracy, Lost History, the Paranormal and Supernatural, Time Travel... entertainment, food, music, guitars... whatever is on your mind.
This is the best night in all of talk radio in all of the world. Seriously.
Air date: November 19, 2020
Our LIVE show 7-10pm PT Mon-Thursday:
https://jimmychurchradio.com/
FADE to BLACK Fadernaut Memberships:
https://jimmychurchradio.com/membership-options/
FADE to BLACK Podcast subscriptions:
https://jimmychurchradio.com/podcast/
FADE to BLACK on Facebook:
https://facebook.com/JimmyChurchRadio</t>
  </si>
  <si>
    <t>FILvKa36ZDg</t>
  </si>
  <si>
    <t>2020 11 18</t>
  </si>
  <si>
    <t>https://youtu.be/nP1Lk7DmWRg</t>
  </si>
  <si>
    <t>Ep. 1331 FADE to BLACK Jimmy Church w  Stephen Bassett   The Biden Administration and UFO Disclosure</t>
  </si>
  <si>
    <t>Virtual Shield VPN:
https://www.virtualshield.com/fadetoblack
Tonight our guest is Stephen Bassett, live from Washington DC. We are going to discuss the the new Biden administration that is about to take over and what it means for Disclosure and the UFO question!
Stephen is the executive director of Paradigm Research Group founded in 1996 to end a government imposed embargo on the truth behind the so called "UFO" phenomenon. 
In 2013 PRG produced a "Citizen Hearing on Disclosure" at the National Press Club in Washington, DC. On November 5, 2014 PRG launched a Congressional Hearing/Political Initiative seeking the first hearings on Capitol Hill since 1968.
Air date: November 18, 2020
Our LIVE show 7-10pm PT Mon-Thursday:
https://jimmychurchradio.com/
FADE to BLACK Fadernaut Memberships:
https://jimmychurchradio.com/membership-options/
FADE to BLACK Podcast subscriptions:
https://jimmychurchradio.com/podcast/
FADE to BLACK on Facebook:
https://facebook.com/JimmyChurchRadio</t>
  </si>
  <si>
    <t>nP1Lk7DmWRg</t>
  </si>
  <si>
    <t>2020 11 17</t>
  </si>
  <si>
    <t>https://youtu.be/HJjv8lWbWRE</t>
  </si>
  <si>
    <t>Ep. 1330 FADE to BLACK Jimmy Church w  Rick DeLano   New Film  'The End of Quantum Reality'</t>
  </si>
  <si>
    <t>Virtual Shield VPN:
https://www.virtualshield.com/fadetoblack
Tonight, our guest is Rick DeLano, the writer, producer, and host of the new film: 'The End of Quantum Reality'.
Rick has worked as an executive producer, and financial consultant in the music and film industries for more than 20 years. A writer and filmmaker, DeLano is best known for producing the controversial movie, THE PRINCIPLE, an endeavor that has rocked the scientific establishment by using its own discoveries to prove that the Earth is centrally located in the universe and sits in a favored position. 
His newest production is the film, THE END OF QUANTUM REALITY, a work based on the discoveries of former MIT mathematics professor, Dr. Wolfgang Smith. The movie details how it is that Dr. Smith has solved the legendary “quantum enigma” - the paradox whereby Schrodinger's cat is both alive and dead or one particle can be at two places at once, something that Albert Einstein futilely spent the last 30 years of his life trying to understand. 
Air date: November 17, 2020
Our LIVE show 7-10pm PT Mon-Thursday:
https://jimmychurchradio.com/
FADE to BLACK Fadernaut Memberships:
https://jimmychurchradio.com/membership-options/
FADE to BLACK Podcast subscriptions:
https://jimmychurchradio.com/podcast/
FADE to BLACK on Facebook:
https://facebook.com/JimmyChurchRadio</t>
  </si>
  <si>
    <t>HJjv8lWbWRE</t>
  </si>
  <si>
    <t>2020 11 16</t>
  </si>
  <si>
    <t>https://youtu.be/kjISVu6yvn0</t>
  </si>
  <si>
    <t>Ep. 1329 FADE to BLACK Jimmy Church w  Dave Schrader   The Holzer Files</t>
  </si>
  <si>
    <t>Virtual Shield VPN:
https://www.virtualshield.com/fadetoblack
Tonight, our guest is Dave Schrader and we are going to talk the paranormal and supernatural all night long, including Season Three of the Holzer Files and this week's very special episode this Thursday night!
Dave is the host of the long running paranormal podcast, Darkness Radio and is the host of the Holzer Files TV series on The Travel Channel.
Schrader has lived a life immersed in the paranormal, from ghostly visitations to growing up in a haunted house, Bigfoot sighting and UFO encounters he seems to always find the right place at the right time. His overwhelming fear of death keeps him constantly seeking answers and trying to understand his place in the universe and in the afterlife.
Air date: November 16, 2020
Our LIVE show 7-10pm PT Mon-Thursday:
https://jimmychurchradio.com/
FADE to BLACK Fadernaut Memberships:
https://jimmychurchradio.com/membership-options/
FADE to BLACK Podcast subscriptions:
https://jimmychurchradio.com/podcast/
FADE to BLACK on Facebook:
https://facebook.com/JimmyChurchRadio</t>
  </si>
  <si>
    <t>kjISVu6yvn0</t>
  </si>
  <si>
    <t>2020 11 12</t>
  </si>
  <si>
    <t>https://youtu.be/mDmZhCaV4PE</t>
  </si>
  <si>
    <t>Ep. 1328 FADE to BLACK Jimmy Church   FADERNIGHT   Open-Lines</t>
  </si>
  <si>
    <t>Virtual Shield VPN:
https://www.virtualshield.com/fadetoblack
It's Thursday and it's another Fadernight with open-lines all night long!
The call-in number: 747-228-2051
Fadernight is one of the greatest nights in all of talk radio, in all of the world. Your calls, your conversation... un-screened, un-censored, and un-scripted... UFOs, Conspiracy, Time Travel, Lost History, the Paranormal and the Supernatural. All Night Long!
Air date: November 12, 2020
Our LIVE show 7-10pm PT Mon-Thursday:
https://jimmychurchradio.com/
FADE to BLACK Fadernaut Memberships:
https://jimmychurchradio.com/membership-options/
FADE to BLACK Podcast subscriptions:
https://jimmychurchradio.com/podcast/
FADE to BLACK on Facebook:
https://facebook.com/JimmyChurchRadio</t>
  </si>
  <si>
    <t>mDmZhCaV4PE</t>
  </si>
  <si>
    <t>2020 11 11</t>
  </si>
  <si>
    <t>https://youtu.be/d7B5l1QtD-g</t>
  </si>
  <si>
    <t>Ep. 1327 FADE to BLACK Jimmy Church w  Scott Wolter   The Secret Life of Albert Pike and much more</t>
  </si>
  <si>
    <t>Virtual Shield VPN:
https://www.virtualshield.com/fadetoblack
Tonight, our guest is Scott Wotler and we are going to discuss the secret life of Albert Pike... in the second half of the show, we are going to take a look at Disclosure and the UFO question... seriously.
Scott is an author and host of America Unearthed and has been the President of American Petrographic Services since 1990.
Scott is responsible for the independent petrographic analysis testing laboratory where the Kensington Rune stone was brought for investigation in 2000. He’s been the principal petrographer in more than 5,000 investigations throughout the U.S., Canada and Puerto Rico, including the evaluation of fire damaged concrete at the Pentagon following the attacks of September 11, 2001.
Air date: November 11, 2020
Our LIVE show 7-10pm PT Mon-Thursday:
https://jimmychurchradio.com/
FADE to BLACK Fadernaut Memberships:
https://jimmychurchradio.com/membership-options/
FADE to BLACK Podcast subscriptions:
https://jimmychurchradio.com/podcast/
FADE to BLACK on Facebook:
https://facebook.com/JimmyChurchRadio</t>
  </si>
  <si>
    <t>d7B5l1QtD-g</t>
  </si>
  <si>
    <t>2020 11 10</t>
  </si>
  <si>
    <t>https://youtu.be/zXHfHwyYWBg</t>
  </si>
  <si>
    <t>Ep. 1326 FADE to BLACK Jimmy Church w  Steve LaPlume   The Second Rendlesham Event</t>
  </si>
  <si>
    <t>Virtual Shield VPN:
https://www.virtualshield.com/fadetoblack
Tonight our guest is Steve LaPlume and we are going to talk about his new book: "From Rendlesham to Redemption: A Story of Transformation", which chronicles the night of January 28, 1981, when a second UFO incident occurred exactly one month after the now famous Rendlesham/Bentwaters event.
Steven was a Security Specialist in the United States Air Force obtaining the rank of Airman First Class - E-3. After his formal military service was finished Steve worked as a professional soldier for various countries and entities.  
Steve raced Super bike motorcycles for a number of years and worked as a project planner and consultant in the Petro-Chemical field. He eventually moved to and lived in Shanghai China for 8.5 years where he manufactured motorcycle apparel and parts as well as worked as a professional actor in numerous movies and tv series.  He also works on occasion as a professional body guard and consulted for Shipley’s consulting firm.  Steve also took up racing superbikes again, while in China, as well as instructing new racers.
Air date: November 10, 2020
Our LIVE show 7-10pm PT Mon-Thursday:
https://jimmychurchradio.com/
FADE to BLACK Fadernaut Memberships:
https://jimmychurchradio.com/membership-options/
FADE to BLACK Podcast subscriptions:
https://jimmychurchradio.com/podcast/
FADE to BLACK on Facebook:
https://facebook.com/JimmyChurchRadio</t>
  </si>
  <si>
    <t>zXHfHwyYWBg</t>
  </si>
  <si>
    <t>2020 11 09</t>
  </si>
  <si>
    <t>https://youtu.be/c2TCPhi2Se8</t>
  </si>
  <si>
    <t xml:space="preserve">Ep. 1325 FADE to BLACK Jimmy Church w  Chad Calek   New film   Phantom Rider </t>
  </si>
  <si>
    <t>Virtual Shield VPN:
https://www.virtualshield.com/fadetoblack
Tonight our guest is researcher, TV host and film director, Chad Calek. Chad joins us to discuss the premiere of his new film: "Phantom Rider", his new five picture deal with Gravitas, and the current state of the UFO question.
Chad Calek has spent over 25 years investigating the world’s most haunted locations, in search for answers to the bizarre, the mysterious and the unexplained. Although known for capturing some of the most compelling evidence in the history of the paranormal field, Calek has also developed a reputation as a staunch "debunker" who has discovered rational explanations to many of the world’s most famous paranormal legends.
Chad Calek is the director and producer of the AMERICAN GHOST HUNTER documentary, Sir NoFace and part two: Two Face: The Grey. 
Tonight we will discuss part three of the No Face series: "Phantom Rider", which is set for premiere and worldwide release tomorrow, November 10, 2020.
Air date: November 9, 2020
Our LIVE show 7-10pm PT Mon-Thursday:
https://jimmychurchradio.com/
FADE to BLACK Fadernaut Memberships:
https://jimmychurchradio.com/membership-options/
FADE to BLACK Podcast subscriptions:
https://jimmychurchradio.com/podcast/
FADE to BLACK on Facebook:
https://facebook.com/JimmyChurchRadio</t>
  </si>
  <si>
    <t>c2TCPhi2Se8</t>
  </si>
  <si>
    <t>2020 11 05</t>
  </si>
  <si>
    <t>https://youtu.be/UlCCIwA8Ido</t>
  </si>
  <si>
    <t>Ep. 1324 FADE to BLACK Jimmy Church   FADERNIGHT   Open-Lines</t>
  </si>
  <si>
    <t>Virtual Shield VPN:
https://www.virtualshield.com/fadetoblack
The call-in number: 747-228-2051
Tonight is FADERNIGHT... on a Thursday that is following the election and we are going to have open-lines all night long!
Your calls, your conversation... which is usually about UFOs, Conspiracy, the Paranormal and Supernatural, Time Travel and Lost History, Music, Guitars, Food, and Entertainment... but tonight is not just any other night.
Here at Fade to Black, we do not 'screen' our calls, we do not censure, this is always about you, our audience, and what YOU want to talk about. This is one of the great evenings in all of talk radio and you have made it special.
All we ask is that you remain calm and respect others... this is what this great country is all about... and tonight we'll listen you your voice.
Air date: November 5, 2020
Our LIVE show 7-10pm PT Mon-Thursday:
https://jimmychurchradio.com/
FADE to BLACK Fadernaut Memberships:
https://jimmychurchradio.com/membership-options/
FADE to BLACK Podcast subscriptions:
https://jimmychurchradio.com/podcast/
FADE to BLACK on Facebook:
https://facebook.com/JimmyChurchRadio</t>
  </si>
  <si>
    <t>UlCCIwA8Ido</t>
  </si>
  <si>
    <t>2020 11 04</t>
  </si>
  <si>
    <t>https://youtu.be/xsTClzJvJnE</t>
  </si>
  <si>
    <t>Ep. 1323 FADE to BLACK Jimmy Church   Election Night The Day After w  Jason Quitt</t>
  </si>
  <si>
    <t>Virtual Shield VPN:
https://www.virtualshield.com/fadetoblack
Tonight is November 4th, the day after. 
What happened? Where are we now? What is going on around the US and the rest of the world? What are the reactions?
Tonight we have very special guest, Jason Quitt, joining the show to talk about the future of the world, our emotions, and what we can all do as citizens of the earth to start to move forward.
We are going to cover all of the latest news and events and bring the best coverage of one of the most pivotal, crucial moments of importance in US and world history.
No matter the results, we ask every member of our audience and the nation, to be calm, civil, and Americans throughout the night on all of our social media network during the show.
Our LIVE show 7-10pm PT Mon-Thursday:
https://jimmychurchradio.com/
FADE to BLACK Fadernaut Memberships:
https://jimmychurchradio.com/membership-options/
FADE to BLACK Podcast subscriptions:
https://jimmychurchradio.com/podcast/
FADE to BLACK on Facebook:
https://facebook.com/JimmyChurchRadio</t>
  </si>
  <si>
    <t>xsTClzJvJnE</t>
  </si>
  <si>
    <t>2020 11 03</t>
  </si>
  <si>
    <t>https://youtu.be/eip8GdC4aks</t>
  </si>
  <si>
    <t>Ep. 1322 FADE to BLACK Jimmy Church   Election Night Special w  Race Hobbs and Jeff Harman</t>
  </si>
  <si>
    <t>Virtual Shield VPN:
https://www.virtualshield.com/fadetoblack
Tonight, it's November 3rd, Election Night in the US and we are going live all night long to follow the results as they come in from around the country with special guests: Jeff Harman and Race Hobbs.
During a year where both the US and the world experienced a pandemic, crashing economies, riots, and conspiracies, this may be the most important night in US history and we are here, live, to follow the evening's events as they unfold.
Here at Fade to Black, it has been our policy not to do politics on our show. We covered the 2016 election night with a live broadcast and we are going to do the same thing this time as well... our audience understands our position when it comes to having a politics free zone... but they also know that we have to cover what may be an absolute turning point in history.
No matter the results, we ask every member of our audience and the nation, to be calm, civil, and Americans throughout the night on all of our social media network during the show.
Air date: November 3rd, 2020
Our LIVE show 7-10pm PT Mon-Thursday:
https://jimmychurchradio.com/
FADE to BLACK Fadernaut Memberships:
https://jimmychurchradio.com/membership-options/
FADE to BLACK Podcast subscriptions:
https://jimmychurchradio.com/podcast/
FADE to BLACK on Facebook:
https://facebook.com/JimmyChurchRadio</t>
  </si>
  <si>
    <t>eip8GdC4aks</t>
  </si>
  <si>
    <t>2020 11 02</t>
  </si>
  <si>
    <t>https://youtu.be/VMIHB1zwCPM</t>
  </si>
  <si>
    <t>Ep. 1321 FADE to BLACK Jimmy Church   Queen Mary Ghost Hunt Recap w  Jay Bluemke and Tony Rathman.</t>
  </si>
  <si>
    <t>Virtual Shield VPN:
https://www.virtualshield.com/fadetoblack
Tonight we are going to recap the Queen Mary ghost hunting that went down over the past weekend in Long Beach, California.
On Friday, October 30th, Jimmy went on a five hour investigation at two locations on the ship: The Churchill Suite and the lounge, Sir Winston's. In the Churchill suite there was a female 'voice' that was clearly heard by Jimmy and investigator Tony Rathman. In the Sir Winston Lounge, a door closed with a loud 'thud', which was also caught on tape. There was activity throughout the ship over the four days of the event and we are going to discuss all of this and much more with the producer and host of the event, Jay Bluemke.
website: https://thedarkzone.tv/
Air date: Novermeber 2nd, 2020
Our LIVE show 7-10pm PT Mon-Thursday:
https://jimmychurchradio.com/
FADE to BLACK Fadernaut Memberships:
https://jimmychurchradio.com/membership-options/
FADE to BLACK Podcast subscriptions:
https://jimmychurchradio.com/podcast/
FADE to BLACK on Facebook:
https://facebook.com/JimmyChurchRadio</t>
  </si>
  <si>
    <t>VMIHB1zwCPM</t>
  </si>
  <si>
    <t>2020 10 29</t>
  </si>
  <si>
    <t>https://youtu.be/j24Y0RCDvbY</t>
  </si>
  <si>
    <t>Ep. 1320 FADE to BLACK Jimmy Church   7th Annual Halloween Special w  Sha, The Loon Witch!</t>
  </si>
  <si>
    <t>Virtual Shield VPN:
https://www.virtualshield.com/fadetoblack
The Haunted Queen Mary Halloween Weekend:
http://bit.ly/darkzonelive promo-code: 'Jimmy' for a special discount!
Tonight is our 7th annual call-in Halloween show with Sha, The Loon Witch!!! Get ready for another amazing evening with Sha as she takes your calls and answers your questions!
Sha Blackburn is The LoonWitch, a New England native and internationally known psychic. She has been featured around the country on the radio offering on-air tarot readings and is known for her gentle and up-beat energy as well as her sometimes “scary” accuracy with her Tarot readings. She makes her home in Southeastern Massachusetts where she offers Tarot Readings, Rune Readings, Aura Photography, Crystal Readings, Crystal Healing, Reiki, NLP Sessions, Workshops and Village Witch Services. You can also find the LoonWitch at fairs and festivals around New England and the East Coast.
The call-in number: 747-228-2051
Air date: October 29, 2020
Our LIVE show 7-10pm PT Mon-Thursday:
https://jimmychurchradio.com/
FADE to BLACK Fadernaut Memberships:
https://jimmychurchradio.com/membership-options/
FADE to BLACK Podcast subscriptions:
https://jimmychurchradio.com/podcast/
FADE to BLACK on Facebook:
https://facebook.com/JimmyChurchRadio</t>
  </si>
  <si>
    <t>j24Y0RCDvbY</t>
  </si>
  <si>
    <t>2020 10 28</t>
  </si>
  <si>
    <t>https://youtu.be/zT8mPZjKFEM</t>
  </si>
  <si>
    <t>Ep. 1319 FADE to BLACK Jimmy Church FADERNIGHT   OPEN LINES   YOUR Spooky Ghost Stories!</t>
  </si>
  <si>
    <t>Virtual Shield VPN:
https://www.virtualshield.com/fadetoblack
The Haunted Queen Mary Halloween Weekend:
http://bit.ly/darkzonelive promo-code: 'Jimmy' for a special discount!
Tonight is FADERNIGHT... and we are going to have the audience tell us their favorite ghost stories... conintuing our Haunted Roctober!
Your calls, your conversation... and this audience knows how to tell a spooky story, so get ready for a totally haunted and scary night of your phone calls as only Fade to Black can do! 
Every ghost story gets a free book from the F2B vault!!!
Seriously.
The call-in number: 747-228-2051
Air date: October 28, 2020
Our LIVE show 7-10pm PT Mon-Thursday:
https://jimmychurchradio.com/
FADE to BLACK Fadernaut Memberships:
https://jimmychurchradio.com/membership-options/
FADE to BLACK Podcast subscriptions:
https://jimmychurchradio.com/podcast/
FADE to BLACK on Facebook:
https://facebook.com/JimmyChurchRadio</t>
  </si>
  <si>
    <t>zT8mPZjKFEM</t>
  </si>
  <si>
    <t>2020 10 27</t>
  </si>
  <si>
    <t>https://youtu.be/Iac8uaGIwS0</t>
  </si>
  <si>
    <t>Ep. 1318 FADE to BLACK Jimmy Church w  Joshua P Warren   Spooky Ghost Stories</t>
  </si>
  <si>
    <t>Virtual Shield VPN:
https://www.virtualshield.com/fadetoblack
The Haunted Queen Mary Halloween Weekend:
http://bit.ly/darkzonelive promo-code: 'Jimmy' for a special discount!
Tonight, our guest is Joshua P Warren and continuing our Haunted Roctober, he is going to bring us his favorite ghost stories!
Joshua is an investigator who pioneers the amazing relationship between the mind, energy, matter, and strange phenomena.
The author of over 20 best-selling books, including USE THE FORCE: A Jedi’s Guide to the Law of Attraction and THE WISHING MACHINE WORKBOOK, he has appeared on numerous TV programs on History, Discovery, Nat Geo, Animal Planet, SyFy, TLC and starred on the Travel Channel series PARANORMAL PAPARAZZI.
He travels the world investigating mysterious phenomena, and made the cover of a science journal, in 2004, for lab experiments regarding energy fields in nature related to the Brown Mountain Lights.
Air date: October 27, 2020
Our LIVE show 7-10pm PT Mon-Thursday:
https://jimmychurchradio.com/
FADE to BLACK Fadernaut Memberships:
https://jimmychurchradio.com/membership-options/
FADE to BLACK Podcast subscriptions:
https://jimmychurchradio.com/podcast/
FADE to BLACK on Facebook:
https://facebook.com/JimmyChurchRadio</t>
  </si>
  <si>
    <t>Iac8uaGIwS0</t>
  </si>
  <si>
    <t>2020 10 26</t>
  </si>
  <si>
    <t>https://youtu.be/C7jrdRqa1qc</t>
  </si>
  <si>
    <t>Ep. 1317 FADE to BLACK Jimmy Church w  Randy Williams   Sherlock Holmes and Jack the Ripper</t>
  </si>
  <si>
    <t>Virtual Shield VPN:
https://www.virtualshield.com/fadetoblack
The Haunted Queen Mary Halloween Weekend:
http://bit.ly/darkzonelive promo-code: 'Jimmy' for a special discount!
Tonight our guest is Randy Williams and we are going to discuss his book about Sherlock Holmes and the greatest set of crimes known in history - the brutal murders perpetrated by the criminal who came to be known as Jack the Ripper.
Randy is a Pennsylvania-based private investigator and describes himself as follows. “I’m a fighter... AND a lover. Lover of martial arts, lover of true crime novels, lover of word puzzles, lover of things Italian, lover of wine, lover of horses, travel and foreign languages, lover of women, lover of Chinese culture and above all, lover of a mystery.”
He is the owner of Black Stallion Security and Investigations and the founder of the Close Range Combat Academy, a worldwide martial arts organization with branches in the US, UK, Europe and Asia. He has written nine books on the Chinese martial art of Wing Chun Gung Fu, and Sherlock Holmes and the Autumn of Terror is his second venture into fictional writing.
Air date: October 26, 2020
Our LIVE show 7-10pm PT Mon-Thursday:
https://jimmychurchradio.com/
FADE to BLACK Fadernaut Memberships:
https://jimmychurchradio.com/membership-options/
FADE to BLACK Podcast subscriptions:
https://jimmychurchradio.com/podcast/
FADE to BLACK on Facebook:
https://facebook.com/JimmyChurchRadio</t>
  </si>
  <si>
    <t>C7jrdRqa1qc</t>
  </si>
  <si>
    <t>2020 10 22</t>
  </si>
  <si>
    <t>https://youtu.be/uNFgHZoW5NA</t>
  </si>
  <si>
    <t>Ep. 1316 FADE to BLACK Jimmy Church   FADERNIGHT   Open-Lines</t>
  </si>
  <si>
    <t>Virtual Shield VPN:
https://www.virtualshield.com/fadetoblack
The Haunted Queen Mary Halloween Weekend:
http://bit.ly/darkzonelive promo-code: 'Jimmy' for a special discount!
It's Thursday and it's another Fadernight with open-lines all night long!
Your calls, your conversation: UFOs, Conspiracy, Time-Travel, the Paranormal and Supernatural, and Lost History.
The call-in number: 747-228-2051
Air date: October 22, 2020
Our LIVE show 7-10pm PT Mon-Thursday:
https://jimmychurchradio.com/
FADE to BLACK Fadernaut Memberships:
https://jimmychurchradio.com/membership-options/
FADE to BLACK Podcast subscriptions:
https://jimmychurchradio.com/podcast/
FADE to BLACK on Facebook:
https://facebook.com/JimmyChurchRadio</t>
  </si>
  <si>
    <t>uNFgHZoW5NA</t>
  </si>
  <si>
    <t>2020 10 21</t>
  </si>
  <si>
    <t>https://youtu.be/-I5V-NJr5JQ</t>
  </si>
  <si>
    <t>Ep. 1315 FADE to BLACK Jimmy Church w  Richard Dolan   UFO UAP Headlines</t>
  </si>
  <si>
    <t>Virtual Shield VPN:
https://www.virtualshield.com/fadetoblack
The Haunted Queen Mary Halloween Weekend:
http://bit.ly/darkzonelive promo-code: 'Jimmy' for a special discount!
Tonight, Richard Dolan returns for an open discussion on the current state of the UFO/UAP question and where we are with Disclosure as 2020 winds down and we now look ahead to 2021.
Richard is one of the world’s leading researchers and writers on the subject of UFOs, and believes that they constitute the greatest mystery of our time.
Dolan completed his graduate work at the University of Rochester, where he studied U.S. Cold War strategy, European history, and international diplomacy. Richard also studied at Alfred University and Oxford University.
He is the author of UFOs and the National Security State, he co-authored with Bryce Zabel, A.D. After Disclosure and his latest book is: UFOs and the 21st Century Mind.
Richard hosts a weekly radio show, The Richard Dolan Show, on KGRA radio. He is currently featured on several television series and documentaries, including Ancient Aliens, Hangar One: The UFO Files and Close Encounters.
In addition to his research, Richard’s company, Richard Dolan Press, publishes innovative books by authors from around the world and he hosts his weekly livestream on his YouTube channel.
Air date: October 21, 2020
Our LIVE show 7-10pm PT Mon-Thursday:
https://jimmychurchradio.com/
FADE to BLACK Fadernaut Memberships:
https://jimmychurchradio.com/membership-options/
FADE to BLACK Podcast subscriptions:
https://jimmychurchradio.com/podcast/
FADE to BLACK on Facebook:
https://facebook.com/JimmyChurchRadio</t>
  </si>
  <si>
    <t>-I5V-NJr5JQ</t>
  </si>
  <si>
    <t>2020 10 20</t>
  </si>
  <si>
    <t>https://youtu.be/GF8i63aW7Q4</t>
  </si>
  <si>
    <t>Ep. 1314 FADE to BLACK Jimmy Church w  Aiden Sinclair, Susan Slaughter   The Haunted Queen Mary</t>
  </si>
  <si>
    <t>Tonight our guests are Aiden Sinclair, Becca Knight, and Susan Slaughter.
We are going to discuss our Halloween Weekend on the Queen Mary, ghost hunting, spirits, witches, goblins, and what are the most haunted places in the world.
Aiden Sinclair is an active Magician Member of the prestigious Academy of Magical Arts at the Magic Castle in Hollywood, California, and has been a featured performer on the hit series America's Got Talent and Penn and Teller's Fool US.  As well as appearing on national television programs in England, Ireland and South Africa.
Susan Slaughter began her paranormal adventures after winning season 1 as an investigator-in-training on the hit SyFy show "Ghost Hunters Academy". Susan then graduated to Case Manager on the hit SyFy show "Ghost Hunters International" for 3 seasons. After the show, Susan continued her research with a variety of paranormal groups around the country. 
Air date: October 20, 2020
Virtual Shield VPN:
https://www.virtualshield.com/fadetoblack
The Haunted Queen Mary Halloween Weekend:
http://bit.ly/darkzonelive promo-code: 'Jimmy' for a special discount!
Our LIVE show 7-10pm PT Mon-Thursday:
https://jimmychurchradio.com/
FADE to BLACK Fadernaut Memberships:
https://jimmychurchradio.com/membership-options/
FADE to BLACK Podcast subscriptions:
https://jimmychurchradio.com/podcast/
FADE to BLACK on Facebook:
https://facebook.com/JimmyChurchRadio</t>
  </si>
  <si>
    <t>GF8i63aW7Q4</t>
  </si>
  <si>
    <t>2020 10 19</t>
  </si>
  <si>
    <t>https://youtu.be/04o0si9AJEc</t>
  </si>
  <si>
    <t>Ep. 1313 FADE to BLACK Jimmy Church w  A.P. Sylvia   The History of the Vampire</t>
  </si>
  <si>
    <t>Tonight our guest is A.P. Sylvia, and we are going to talk Vampires! The famous and infamous accounts from the past, locations, folklore, history, and how we have interpreted the world around them. 
A.P. has long been interested in supernatural beliefs and their origins. He has explored the essential texts of vampire folklore, and has visited various vampire-related locations. He runs the blog LocationsOfLore.com and his first book, Vampires of Lore: Traits and Modern Misconceptions, was published in 2019 and is available at all of the traditional online booksellers.
Air date: October 19, 2020
Virtual Shield VPN:
https://www.virtualshield.com/fadetoblack
Our LIVE show 7-10pm PT Mon-Thursday:
https://jimmychurchradio.com/
FADE to BLACK Fadernaut Memberships:
https://jimmychurchradio.com/membership-options/
FADE to BLACK Podcast subscriptions:
https://jimmychurchradio.com/podcast/
FADE to BLACK on Facebook:
https://facebook.com/JimmyChurchRadio</t>
  </si>
  <si>
    <t>04o0si9AJEc</t>
  </si>
  <si>
    <t>2020 10 15</t>
  </si>
  <si>
    <t>https://youtu.be/wFw7TonaePg</t>
  </si>
  <si>
    <t>Ep. 1312 FADE to BLACK Jimmy Church w  Karen, Rodney and a Quija Board LIVE</t>
  </si>
  <si>
    <t>Tonight, Karen A. Dahlman joins us for a Ouija session... with her partner, Rodney! Nothing like Ouija, October, and Halloween!
Karen A. Dahlman is a Director of the Talking Board Historical Society, a paranormal researcher and the author of The Spirits of Ouija: Four Decades of Communication. As a leading Ouija practitioner, she has been using the Ouija board since 1973 with astounding results. Within her message, Karen shares the positive side to the Ouija board as a tool for exploring consciousness, which includes the afterlife, the highter self and sentient beings that exist among us within the unseen dimensions.
Karen holds a master's degree from the University of New Mexico in art psychotherapy, is a licensed counselor and is experienced in hypnosis, past life regression and channeling. She is the talk show host of Creative Visions TV and speaks and teaches at paranormal and spiritual conferences and events around the world.
Air date: October 15, 2020
Our LIVE show 7-10pm PT Mon-Thursday:
https://jimmychurchradio.com/
FADE to BLACK Fadernaut Memberships:
https://jimmychurchradio.com/membership-options/
FADE to BLACK Podcast subscriptions:
https://jimmychurchradio.com/podcast/
FADE to BLACK on Facebook:
https://facebook.com/JimmyChurchRadio</t>
  </si>
  <si>
    <t>wFw7TonaePg</t>
  </si>
  <si>
    <t>2020 10 14</t>
  </si>
  <si>
    <t>https://youtu.be/K_kk0TiXjqc</t>
  </si>
  <si>
    <t>Ep. 1311 FADE to BLACK Jimmy Church w  Whitley Strieber   Weapons in Space</t>
  </si>
  <si>
    <t>Tonight our guest is Whitley Strieber and we are going to discuss the weaponization of space, the Space Force, and if we really need to defend our planet from ET.
As science advances, we are finding that the universe is far larger and more complex than we ever imagined, and mysterious beings like our visitors, which we dismissed as imaginary, are turning out to be real.
This is calling to all of us to find a new life, a new world, in which they play a part.
Whitley is the author of the Communion series of books and many novels ranging from the Wolfen and the Hunger to the Grays and the Alien Hunter series. Communion, the Wolfen, the Hunger and Superstorm have all been made into movies, Superstorm as the Day After Tomorrow.
Websites:
https://www.unknowncountry.com/https://www.unknowncountry.com/
http://www.strieber.com/http://www.strieber.com/
Air date: October 14, 2020
Our LIVE show 7-10pm PT Mon-Thursday:
https://jimmychurchradio.com/
FADE to BLACK Fadernaut Memberships:
https://jimmychurchradio.com/membership-options/
FADE to BLACK Podcast subscriptions:
https://jimmychurchradio.com/podcast/
FADE to BLACK on Facebook:
https://facebook.com/JimmyChurchRadio</t>
  </si>
  <si>
    <t>K_kk0TiXjqc</t>
  </si>
  <si>
    <t>2020 10 13</t>
  </si>
  <si>
    <t>https://youtu.be/PXhQleCd9pI</t>
  </si>
  <si>
    <t>Ep. 1310 FADE to BLACK Jimmy Church w  FADERNIGHT   Open-Lines</t>
  </si>
  <si>
    <t>YOUR calls, YOUR thoughts, YOUR voice.
It's Tuesday, not Thursday... but, it's FADERNIGHT with open-lines all night long! We took last Thursday off to start celebrating Jimmy's birthday, so tonight we are making up for it with your conversations all night long! Plus, this Thursday is booked with Karen, Rodney and a Ouija board... so, that's out. Which means tonight is FADERNIGHT.
Your calls, your conversation about UFOs, Conspiracy, Time Travel, the Paranormal and Supernatural, and Lost History.
The call-in number is: 747-228-2051
Air date: October 13, 2020
Our LIVE show 7-10pm PT Mon-Thursday:
https://jimmychurchradio.com/
FADE to BLACK Fadernaut Memberships:
https://jimmychurchradio.com/membership-options/
FADE to BLACK Podcast subscriptions:
https://jimmychurchradio.com/podcast/
FADE to BLACK on Facebook:
https://facebook.com/JimmyChurchRadio</t>
  </si>
  <si>
    <t>PXhQleCd9pI</t>
  </si>
  <si>
    <t>2020 10 08</t>
  </si>
  <si>
    <t>https://youtu.be/4rEEG7C-e2o</t>
  </si>
  <si>
    <t>Ep. 1307 FADE to BLACK Jimmy Church w  Jason Shurka   'The Pyramid Code' Document REPLAY</t>
  </si>
  <si>
    <t>Tonight, our guest is Jason Shurka and we are going to discuss the document: "The Pyramid Code". The document is available for download in four different languages: Hebrew (the original), English, Italian, and Dutch on his website at the link below.
Jason is a spiritual teacher who focuses on teaching others how to use their mind to clear all emotional and physical blockages in order to unlock their limitless potential. He takes pleasure in traveling the world and exploring different cultures. He has dedicated his life to shining the light of presence and love on others, and thus expand the Light for others to shine onto the rest of humanity. 
He is the author of "Forming the Formless" and "The Language of Engergy".
Air date: October 8, 2020
Our LIVE show 7-10pm PT Mon-Thursday:
https://jimmychurchradio.com/
FADE to BLACK Fadernaut Memberships:
https://jimmychurchradio.com/membership-options/
FADE to BLACK Podcast subscriptions:
https://jimmychurchradio.com/podcast/
FADE to BLACK on Facebook:
https://facebook.com/JimmyChurchRadio</t>
  </si>
  <si>
    <t>4rEEG7C-e2o</t>
  </si>
  <si>
    <t>2020 10 07</t>
  </si>
  <si>
    <t>https://youtu.be/a2ECR79INr8</t>
  </si>
  <si>
    <t>Ep. 1309 FADE to BLACK Jimmy Church   Twitter AMA EVH Tribute Show</t>
  </si>
  <si>
    <t>Tonight was supposed to be our Twitter AMA show, but with Eddie Van Halen leaving this earth yesterday, this evening we are going to pay tribute and celebrate the life of Edward Van Halen and will answer all of your questions that are posted at #f2bq on Twitter.
We are posting over 100 classic, rare, and iconic images of Eddie in our Twitter feed throughout the show.
You can follow Jimmy on Twitter: @jchurchradio
The Sandbox is #f2b on Twitter.
Air date: October 7, 2020
Our LIVE show 7-10pm PT Mon-Thursday:
https://jimmychurchradio.com/
FADE to BLACK Fadernaut Memberships:
https://jimmychurchradio.com/membership-options/
FADE to BLACK Podcast subscriptions:
https://jimmychurchradio.com/podcast/
FADE to BLACK on Facebook:
https://facebook.com/JimmyChurchRadio</t>
  </si>
  <si>
    <t>a2ECR79INr8</t>
  </si>
  <si>
    <t>2020 10 06</t>
  </si>
  <si>
    <t>https://youtu.be/BARwiu2pmDY</t>
  </si>
  <si>
    <t>Ep. 1308 FADE to BLACK Jimmy Church w  Ron Keel   The Metal Cowboy and the Paranormal</t>
  </si>
  <si>
    <t>Tonight, our guest is Ron Keel and we are going to talk Rock-n-Roll, UFOs, Conspiracy, the Paranormal and what it's like to grow up to be The Metal Cowboy.
From the first Steeler album, Ron Keel’s 35-year career has taken him from the concrete jungles of arena rock to the dirt roads of country music. Ron has sold millions of albums and toured the world as both a heavy metal screamer and a southern rock/outlaw country artist.
Keel’s debut album THE RIGHT TO ROCK was produced by KISS’ Gene Simmons – they went on to notch three albums on Billboard’s Hot 100 as well as MTV and radio hits “The Right To Rock,” “Because The Night,” “Tears Of Fire,” “Somebody’s Waiting,” and “Rock N Roll Outlaw.”
Keel has toured with Bon Jovi, Van Halen, Aerosmith, Motley Crue, Dio, Y&amp;T, Queensryche and his 2019/2020 World Tour included the Monsters Of Rock Cruise (Belize/Cozumel), Australia, the Frontiers Rock Festival in Milan, Italy, the KISS &amp; Rock N Roll Expo in Helsinki, Finland, and KEELFEST (featuring Keel, Ron Keel Band and Steeler) plus major bike events like the Sturgis Rally and Hot Harley Nights.
After nearly three years hosting the “Streets of Rock &amp; Roll” rock-and-talk syndicated radio show, Keel was handpicked to join a dream team of Midwest rock radio royalty on KBAD 94.5 FM, where Ron’s “Mid-Day Mayhem” show skyrocketed to the top of the Neilson ratings for that region. He’s now back on the “Streets Of Rock N Roll” with weekly broadcasts on Total Rock Radio, PureRockRadio.net, 97Underground, Philly Rock Radio, RockRageRadio.com and more.
As a songwriter, Ron has dozens of TV and film credits – major movies like “Men In Black II,” “Dolphin Tale,” “The Messengers”, and TV shows “X-Files”, “Desperate Housewives”, “The Simpsons”, “King Of The Hill”, and the Daytona 500 broadcast.  
Air date: October 6, 2020
Our LIVE show 7-10pm PT Mon-Thursday:
https://jimmychurchradio.com/
FADE to BLACK Fadernaut Memberships:
https://jimmychurchradio.com/membership-options/</t>
  </si>
  <si>
    <t>BARwiu2pmDY</t>
  </si>
  <si>
    <t>2020 10 05</t>
  </si>
  <si>
    <t>https://youtu.be/jQKzmuLmvno</t>
  </si>
  <si>
    <t>Ep. 1307 FADE to BLACK Jimmy Church w  Jason Shurka   'The Pyramid Code' Document discussed</t>
  </si>
  <si>
    <t>Tonight, our guest is Jason Shurka and we are going to discuss the document: "The Pyramid Code". The document is available for download in four different languages: Hebrew (the original), English, Italian, and Dutch on his website at the link below.
Jason is a spiritual teacher who focuses on teaching others how to use their mind to clear all emotional and physical blockages in order to unlock their limitless potential. He takes pleasure in traveling the world and exploring different cultures. He has dedicated his life to shining the light of presence and love on others, and thus expand the Light for others to shine onto the rest of humanity. 
He is the author of "Forming the Formless" and "The Language of Engergy".
Air date: October 5, 2020
Our LIVE show 7-10pm PT Mon-Thursday:
https://jimmychurchradio.com/
FADE to BLACK Fadernaut Memberships:
https://jimmychurchradio.com/membership-options/
FADE to BLACK Podcast subscriptions:
https://jimmychurchradio.com/podcast/
FADE to BLACK on Facebook:
https://facebook.com/JimmyChurchRadio</t>
  </si>
  <si>
    <t>jQKzmuLmvno</t>
  </si>
  <si>
    <t>2020 10 01</t>
  </si>
  <si>
    <t>https://youtu.be/Ln-n79jVwCg</t>
  </si>
  <si>
    <t>Ep. 1306 FADE to BLACK Jimmy Church   FADERNIGHT   Open-Lines</t>
  </si>
  <si>
    <t>It's Thursday, it's Fadernight with open-lines all night long!
Your calls, your conversation: UFOs, Conspiracy, the Paranormal and Supernatural, Time Travel, Lost History, Guitars, Music, Entertainment... food... whatevah!!!
The Call-in number: 747-228-2051
Air date: October 1, 2020
Our LIVE show 7-10pm PT Mon-Thursday:
https://jimmychurchradio.com/
FADE to BLACK Fadernaut Memberships:
https://jimmychurchradio.com/membership-options/
FADE to BLACK Podcast subscriptions:
https://jimmychurchradio.com/podcast/
FADE to BLACK on Facebook:
https://facebook.com/JimmyChurchRadio</t>
  </si>
  <si>
    <t>Ln-n79jVwCg</t>
  </si>
  <si>
    <t>2020 09 30</t>
  </si>
  <si>
    <t>https://youtu.be/H-LP7H0jWPc</t>
  </si>
  <si>
    <t>Ep. 1305 FADE to BLACK Jimmy Church w  John Greenewald   The Black Vault Breaking News</t>
  </si>
  <si>
    <t>Tonight, John Greenewald will be discussing the latest from The Black Vault and who would make a better Disclosure POTUS???
John began researching the secret inner workings of the U.S. Government in 1996 at the age of fifteen. He targeted such groups as the CIA, FBI, Pentagon, Air Force, Army, Navy, NSA, DIA, and countless others. Greenewald utilized the Freedom of Information Act to gain access to thousands of records. He accumulated an astonishing number of documents on topics related to UFOs, the JFK Assassination, chemical, biological, and nuclear weapons, and top secret aircraft.
Greenewald named his online archive “The Black Vault.” His teenage project turned into the largest private online collection anywhere in the world, with million of pages of material. At the age of twenty-one, Greenewald published his first book, Beyond UFO Secrecy, in 2002. It was later put into a second expanded edition, and was re-published by Galde Press in January, 2008.
Air date: September 30, 2020
Our LIVE show 7-10pm PT Mon-Thursday:
https://jimmychurchradio.com/
FADE to BLACK Fadernaut Memberships:
https://jimmychurchradio.com/membership-options/
FADE to BLACK Podcast subscriptions:
https://jimmychurchradio.com/podcast/
FADE to BLACK on Facebook:
https://facebook.com/JimmyChurchRadio</t>
  </si>
  <si>
    <t>H-LP7H0jWPc</t>
  </si>
  <si>
    <t>2020 09 29</t>
  </si>
  <si>
    <t>https://youtu.be/9XZmRY4M2d8</t>
  </si>
  <si>
    <t>Ep. 1304 FADE to BLACK Jimmy Church w  Jonny Enoch   Sylvia Browne 2005 book  'Prophecy'.</t>
  </si>
  <si>
    <t>Tonight our guest is Jonny Enoch and we are going to talk about Silvia Browne's book: Prophecy: What the Future Holds for You... published over 15 years ago with some very interesting pages that seem to directly talk about 2020, and the crazy year that we are currently going through.
Jonny’s ground-breaking research has been featured in numerous interviews, articles and has been well received at conferences. His goal is to prepare the public for full disclosure and create a peaceful future that includes space exploration and the development of consciousness based sciences.
Currently, he is a featured speaker on the Ancient Mysteries Tour of Egypt and the Serpentine Mysteries Tour of Peru and Bolivia with Brien Foerster at Hidden Inca Tours. He is also writing a book on Advanced Civilizations and Ancient Consciousness Technologies.
Air date: September 29, 2020
Our LIVE show 7-10pm PT Mon-Thursday:
https://jimmychurchradio.com/
FADE to BLACK Fadernaut Memberships:
https://jimmychurchradio.com/membership-options/
FADE to BLACK Podcast subscriptions:
https://jimmychurchradio.com/podcast/
FADE to BLACK on Facebook:
https://facebook.com/JimmyChurchRadio</t>
  </si>
  <si>
    <t>9XZmRY4M2d8</t>
  </si>
  <si>
    <t>2020 09 28</t>
  </si>
  <si>
    <t>https://youtu.be/D6zmT4a9feg</t>
  </si>
  <si>
    <t>Ep. 1303 FADE to BLACK Jimmy Church w  Jason Quitt   Quittspiracy 8</t>
  </si>
  <si>
    <t>Tonight is part eight of our Quittspiracy Series with Jason Quitt.
We are calling it Quittspiracy 8- we don't know why we picked this number, but they'll be a conspiracy theory started about it very soon.
Tonight we are going to reveal more conspiracy theories and take your phone calls about your conspiracies and rate them for you: One to Four Pipes.
Jason is a graduate of the Institute of Energy Wellness, and a student of Algonquin Shamanism and has been training and working with many teachers, shamans, and traditional healers from around the world.
Mr. Quitt is also the author of “The Egyptian Postures of Power Ancient Qi Gong System” and “The Yosef Codes – Sacred geometry Mandalas”.
Website: https://thecrystalsun.com/
Air date: September 28, 2020
Our LIVE show 7-10pm PT Mon-Thursday:
https://jimmychurchradio.com/
FADE to BLACK Fadernaut Memberships:
https://jimmychurchradio.com/membership-options/
FADE to BLACK Podcast subscriptions:
https://jimmychurchradio.com/podcast/
FADE to BLACK on Facebook:
https://facebook.com/JimmyChurchRadio</t>
  </si>
  <si>
    <t>D6zmT4a9feg</t>
  </si>
  <si>
    <t>2020 09 24</t>
  </si>
  <si>
    <t>https://youtu.be/YwhAkumbROM</t>
  </si>
  <si>
    <t>Ep. 1302 FADE to BLACK Jimmy Church FADERNIGHT   Open-Lines   747-228-2051</t>
  </si>
  <si>
    <t>Tonight:  is another Fadernight with open lines all night long... your calls, your conversation about UFOs, Conspiracy, Time Travel, the Paranormal and Supernatural and Lost History.
the call-in number is 747-228-2051
Air date: September 24, 2020
Our LIVE show 7-10pm PT Mon-Thursday:
https://jimmychurchradio.com/
FADE to BLACK Fadernaut Memberships:
https://jimmychurchradio.com/membership-options/
FADE to BLACK Podcast subscriptions:
https://jimmychurchradio.com/podcast/</t>
  </si>
  <si>
    <t>YwhAkumbROM</t>
  </si>
  <si>
    <t>2020 09 23</t>
  </si>
  <si>
    <t>https://youtu.be/cJRXUSvCMGs</t>
  </si>
  <si>
    <t>Ep. 1301 FADE to BLACK Jimmy Church w  Gregg Housh   Artificial Intelligence and the Singularity</t>
  </si>
  <si>
    <t>Tonight our guest is Gregg Housh and we are going to discuss Artificial Intelligence and the Sinularity.
Gregg spent much of his teens and early 20s evading an FBI task force while helping to operate the Internet's foremost software pirating rings and otherwise living the life of a criminal hacker. In 2000 the chase was finally over and he was arrested.
The next seven years were spent in and out of court until he plead guilty to conspiracy to violate copyright laws in 2007. He was incarcerated in a federal penitentiary, including a 27 day stay in solitary. Upon release, he worked a series of computer-related jobs while continuing to participate in various online subcultures. Soon after his key role in Anonymous's global protest campaign against the Church of Scientology was made public in 2008, Housh began serving as a media interpreter and interview subject for newspapers, websites, radio and television. He has appeared on countless news programs and been quoted in publications around the world; meanwhile, he has continued to work with Anonymous participants on various operations, offering advice and other forms of support as needed.
Air date: September 23, 2020</t>
  </si>
  <si>
    <t>cJRXUSvCMGs</t>
  </si>
  <si>
    <t>2020 09 22</t>
  </si>
  <si>
    <t>https://youtu.be/w4oIWIKis7s</t>
  </si>
  <si>
    <t>Ep. 1300 FADE to BLACK Jimmy Church w  Seth Breedlove and his new film  The Mothman Legacy</t>
  </si>
  <si>
    <t>Tonight, Director Seth Breedlove joins us for a very special evening and the announcement for the premiere of his new film: The Mothman Legacy.
The Mothman Legacy is the story of one of the most frightening American urban myths, the legend of The Mothman, a red-eyed creature seen by some as a harbinger of doom in 1960s rural West Virginia, where sightings of the winged demonic beast were first documented near an old munitions dump known by locals as TNT.
Many believe the Mothman to be a 1960’s phenomenon, an omen only appearing before tragedy, and disappearing after a flap of sightings and the subsequent Silver Bridge collapse in 1967. But what if there’s more? What if the origins of this omen trace back much further and go much deeper than anyone realized? And what if…the sightings never ended?
Seth Breedlove is an Ohio filmmaker. He has written, edited, produced and directed shorts and features about a variety of topics but is best known for his production company and the films they've produced under the Small Town Monsters banner. Before film, Breedlove wrote for a number of websites, newspapers and magazines and learned some of the skills he employs as a director while working as a reporter. Breedlove has also appeared on numerous television and radio programs.
Air date: September 22, 2020
Our LIVE show 7-10pm PT Mon-Thursday:
https://jimmychurchradio.com/
FADE to BLACK Fadernaut Memberships:
https://jimmychurchradio.com/membership-options/
FADE to BLACK Podcast subscriptions:
https://jimmychurchradio.com/podcast/
FADE to BLACK on Facebook:
https://facebook.com/JimmyChurchRadio</t>
  </si>
  <si>
    <t>w4oIWIKis7s</t>
  </si>
  <si>
    <t>2020 09 21</t>
  </si>
  <si>
    <t>https://youtu.be/SQmHVriDFHQ</t>
  </si>
  <si>
    <t>Ep. 1299 FADE to BLACK Jimmy Church w  Ben Moss   1964 Socorro NM UFO Landing</t>
  </si>
  <si>
    <t>Ben Moss has been with MUFON since the early 90’s. He is a native of Richmond Virginia where he studied Psychology at the University of Richmond.
As a Mufon investigator, Ben also diligently studies such disciplines as History, Archeology, Physics, Astronomy, Religion and many other
Sciences required to investigate such an elusive subject as ‘UFO’s’.
Since a chance encounter with James Fox at the 2014 Mufon Symposium, began a long and thorough search for what Ben called ‘The Lost Socorro Footage’. After locating and presenting this VHS video, Ben was introduced to the original NICAP investigator, Ray Stanford.
Five years later and after hundreds of hours of research, Ben has just release his new book: Not of this World: The 1964 Socorro UFO with Humanoids: Witness, Policeman Lonnie Zamora.
Air date: September 21, 2020
Our LIVE show 7-10pm PT Mon-Thursday:
https://jimmychurchradio.com/
FADE to BLACK Fadernaut Memberships:
https://jimmychurchradio.com/membership-options/
FADE to BLACK Podcast subscriptions:
https://jimmychurchradio.com/podcast/
FADE to BLACK on Facebook:
https://facebook.com/JimmyChurchRadio</t>
  </si>
  <si>
    <t>SQmHVriDFHQ</t>
  </si>
  <si>
    <t>2020 09 17</t>
  </si>
  <si>
    <t>https://youtu.be/V1zZunWE-qE</t>
  </si>
  <si>
    <t>Ep. 1298 FADE to BLACK Jimmy Church   FADERNIGHT   Open-Lines</t>
  </si>
  <si>
    <t>It's Thursday and it's another Fadernight on FADE to BLACK... open-lines all night long.
Your calls, your conversation about UFOs, Conspiracy, the Paranormal and Supernatural, Time Travel and Lost History.
The call-in number: 747-228-2051
Air date: September 17, 2020
Our LIVE show 7-10pm PT Mon-Thursday:
https://jimmychurchradio.com/
FADE to BLACK Fadernaut Memberships:
https://jimmychurchradio.com/membership-options/
FADE to BLACK Podcast subscriptions:
https://jimmychurchradio.com/podcast/
FADE to BLACK on Facebook:
https://facebook.com/JimmyChurchRadio</t>
  </si>
  <si>
    <t>V1zZunWE-qE</t>
  </si>
  <si>
    <t>2020 09 16</t>
  </si>
  <si>
    <t>https://youtu.be/qCNON3VYzV8</t>
  </si>
  <si>
    <t>Ep. 1297 FADE to BLACK Jimmy Church w  Carolyn Ford   The Power of Crystal Skulls</t>
  </si>
  <si>
    <t>Tonight, our guest is Carolyn Ford. We are going to talk about the history of the crystal skull, their power, and the imprinting process with Einstein, the Ancient Crystal Skull of Consciousness.
Carolyn is the guardian of Einstein, the Ancient Crystal Skull of Consciousness, one of the largest and rarest artifacts in the world. She had kept him private for 22 years until in 2010 she was guided to share him with the world.
At four years old, Carolyn had a Mystical experience of epic proportions. She now knows this is the moment she walked in to this body and began the preparations to share Einstein with the world. An Ancient Crystal Skull she took part in creating back in the beginning of humanities origins over 70,000 years ago.
She is a counselor and teacher and has helped thousands of people worldwide awaken to their true nature through the principles of the Human Design System.
Carolyn has studied with a variety of great teachers from around the world. This includes Hawaiian Kahuna, Morrnah Simeona, and various Shamanic studies.
Air date: September 16, 2020
Our LIVE show 7-10pm PT Mon-Thursday:
https://jimmychurchradio.com/
FADE to BLACK Fadernaut Memberships:
https://jimmychurchradio.com/membership-options/
FADE to BLACK Podcast subscriptions:
https://jimmychurchradio.com/podcast/
FADE to BLACK on Facebook:
https://facebook.com/JimmyChurchRadio</t>
  </si>
  <si>
    <t>qCNON3VYzV8</t>
  </si>
  <si>
    <t>2020 09 15</t>
  </si>
  <si>
    <t>https://youtu.be/4W50KQBphsw</t>
  </si>
  <si>
    <t>Ep. 1296 FADE to BLACK Jimmy Church w  Jay Weidner   The Life of Terence McKenna</t>
  </si>
  <si>
    <t>Tonight, our guest is Jay Weidner and we are going to talk about the life and times of Terence McKenna. Shamanism, metaphysics, alchemy, language, philosophy, culture, technology, environmentalism, and the origins of human consciousness. 
Called by Wired Magazine an “authority on the hermetic and alchemical traditions,” Jay Weidner is a renowned filmmaker, author and scholar. He is writer/director of the feature film, The Last Avatar, director of the critically acclaimed documentary, Infinity: The Ultimate Trip, Journey Beyond Death and writer/director of the documentary series on the work of Stanley Kubrick, Kubrick’s Odyssey and Beyond the Infinite.
Jay was featured in the History Channel’s documentary, The Lost Book of Nostradamus and was associate producer and featured in the History Channel’s special, Nostradamus 2012. He was also featured in the documentary, Room 237, in Brad Meltzer’s Decoded, and in Jesse Ventura’s Conspiracy Theory. He is the co-author of The Mysteries of the Great Cross of Hendaye: Alchemy and the End of Time published by Destiny Books and A Monument to the End of Time (with Vincent Bridges).
In 2000, he founded Sacred Mysteries together with his wife, Sharron Rose. He has directed 15 films in the current Sacred Mysteries DVD Collection including: The Last Avatar, Infinity, Secrets of Alchemy, Artmind, Healing the Luminous Body, Quantum Astrology, and Sophia Returning.
Air date: September 15, 2020
Our LIVE show 7-10pm PT Mon-Thursday:
https://jimmychurchradio.com/
FADE to BLACK Fadernaut Memberships:
https://jimmychurchradio.com/membership-options/
FADE to BLACK Podcast subscriptions:
https://jimmychurchradio.com/podcast/
FADE to BLACK on Facebook:
https://facebook.com/JimmyChurchRadio</t>
  </si>
  <si>
    <t>4W50KQBphsw</t>
  </si>
  <si>
    <t>2020 09 14</t>
  </si>
  <si>
    <t>https://youtu.be/s4L45er1dfg</t>
  </si>
  <si>
    <t>Ep. 1295 FADE to BLACK Jimmy Church w  Deep Prasad   Studying ET UFOs with physics.</t>
  </si>
  <si>
    <t>Our guest tonight is Deep Prasad, the CEO of ReactiveQ, is one the great young minds in science, and also offers a professional perspective in the UFO field.
We are going to discuss UFO research and how to apply modern science and physics to the known and unknown data.
Deep and his company are aiming to create the world’s first quantum computer, as well as work on producing superconductors and meta materials. Prasad is also an avid UFO advocate and tonight we'll discuss ET and much, much more. Part of ReactiveQ’s mission statement is that they are “actively engaged with engineers from TESLA, Lockheed Martin, Volkswagen and NASA in order to validate solution.”
Air date: September 14, 2020
Our LIVE show 7-10pm PT Mon-Thursday:
https://jimmychurchradio.com/
FADE to BLACK Fadernaut Memberships:
https://jimmychurchradio.com/membership-options/
FADE to BLACK Podcast subscriptions:
https://jimmychurchradio.com/podcast/
FADE to BLACK on Facebook:
https://facebook.com/JimmyChurchRadio</t>
  </si>
  <si>
    <t>s4L45er1dfg</t>
  </si>
  <si>
    <t>2020 09 10</t>
  </si>
  <si>
    <t>https://youtu.be/lhrZlHa-MqI</t>
  </si>
  <si>
    <t>Ep. 1294 FADE to BLACK Jimmy Church   FADERNIGHT   Open-Lines</t>
  </si>
  <si>
    <t>It's Thursday... and it's another Fadernight with open-lines all night long.
Your calls, your conversation, about: UFOs, Conspiracy, Time Travel, the Paranormal and Supernatural, Lost History... and anything else that you want to talk about.
The call-in number: 747-228-2051
Air date: September 10, 2020
Our LIVE show 7-10pm PT Mon-Thursday:
https://jimmychurchradio.com/
FADE to BLACK Fadernaut Memberships:
https://jimmychurchradio.com/membership-options/
FADE to BLACK Podcast subscriptions:
https://jimmychurchradio.com/podcast/
FADE to BLACK on Facebook:
https://facebook.com/JimmyChurchRadio</t>
  </si>
  <si>
    <t>lhrZlHa-MqI</t>
  </si>
  <si>
    <t>2020 09 09</t>
  </si>
  <si>
    <t>https://youtu.be/54lX1XMSC90</t>
  </si>
  <si>
    <t>Ep. 1293 FADE to BLACK Jimmy Church w  Kevin Estrella   UFO Week P3</t>
  </si>
  <si>
    <t>Tonight, our guest is Kevin Estrella, guitarist for Pyramids of Mars! We are going to have a full evening of UFOs, contact, music and guitars. The perfect night on F2B.
Kevin has been welcomed deep into the UFO community after having his own first-hand encounter with something not of this world.
Estrella is the guitarist and composer of the instrumental rock band Pyramids on Mars and he has always had a passion for UFO’s and Extra-terrestrials. He spent over 20 years researching to understand why they are here. Kevin wanted to combine his passion of music with raising consciousness and awareness of the UFO and Extraterrestrial presence. He felt it was always his purpose in life.
This calling was affirmed on August 21, 2014, when he had contact with an inter-dimensional craft of unearthly origin. Since then Kevin began experiencing many other related incidents like incredible synchronicities, music downloads, symbol downloads through dreams (Neck Illusions DNA Double Helix design on his guitar), and increased Telepathy.  
Kevin has been a featured guest on over 50 UFO radio talk shows and is the host of Pyramids on Mars UFO radio on the ArtistFirst Radio Network.
Air date: September 9, 2020
Our LIVE show 7-10pm PT Mon-Thursday:
https://jimmychurchradio.com/
FADE to BLACK Fadernaut Memberships:
https://jimmychurchradio.com/membership-options/
FADE to BLACK Podcast subscriptions:
https://jimmychurchradio.com/podcast/
FADE to BLACK on Facebook:
https://facebook.com/JimmyChurchRadio</t>
  </si>
  <si>
    <t>54lX1XMSC90</t>
  </si>
  <si>
    <t>2020 09 08</t>
  </si>
  <si>
    <t>https://youtu.be/XlfXXcDTQTg</t>
  </si>
  <si>
    <t>Ep. 1292 FADE to BLACK Jimmy Church w  Alejandro Rojas   UFO Week P2   TTSA</t>
  </si>
  <si>
    <t>Tonight, our guest is Alejandro Rojas. We are going to take the deep dive into what may make TTSA one of the most important contributors to Disclosure.
Alejandro is Director of Operations for Open Minds Production, the host for Open Minds UFO Radio, editor and contributing writer for OpenMinds.tv, and emcee for the International UFO Congress. The 'Congress' is happening this week... and it, like everything else, has been forced into a virtual format. 
Alejandro was also the official spokesperson for the Mutual UFO Network as the Director of Public Education. As a UFO/Paranormal researcher and journalist, Alejandro has spent many hours in the field investigating anomalous phenomena up close and personal. Alejandro has been interviewed by media organizations around the world, including the largest cable and network news agencies with regular appearances on Coast to Coast AM and FADE to BLACk. He has been featured on the Travel Channel, Syfy, National Geographic, and E!.
Air date: September 8, 2020
Our LIVE show 7-10pm PT Mon-Thursday:
https://jimmychurchradio.com/
FADE to BLACK Fadernaut Memberships:
https://jimmychurchradio.com/membership-options/
FADE to BLACK Podcast subscriptions:
https://jimmychurchradio.com/podcast/
FADE to BLACK on Facebook:
https://facebook.com/JimmyChurchRadio</t>
  </si>
  <si>
    <t>XlfXXcDTQTg</t>
  </si>
  <si>
    <t>2020 09 07</t>
  </si>
  <si>
    <t>https://youtu.be/6gFOSq0XVps</t>
  </si>
  <si>
    <t>Ep. 1291 FADE to BLACK Jimmy Church w  Peter Davenport   UFO Week P1</t>
  </si>
  <si>
    <t>Tonight, our guest is Peter Davenport, and we are going to discuss the recent Nuforc UFO reports that are making headlines around the world.
Peter has been director of the National UFO Reporting Center since 1994.  
In addition to being the director of  the National UFO Reporting Center, Peter has served as the director of investigations for the Washington Chapter of the Mutual UFO Network.
Peter has had an active interest in the UFO phenomenon from his early boyhood. He experienced his first UFO sighting over the St. Louis municipal airport in the summer of 1954, and he investigated his first UFO case during the summer of 1965 in Exeter, New Hampshire.
Peter has been witness to several anomalous events, possibly UFO related, including a dramatic sighting over Baja California in February 1990, and several nighttime sightings over Washington State during 1992.
Peter received his bachelor’s degrees from Stanford University in California, His graduate education and M.S. degree from the University of Washington in Seattle, as well as an M.B.A. degree in finance and international business from the Graduate School of Business.
Air date: September 7, 2020
Our LIVE show 7-10pm PT Mon-Thursday:
https://jimmychurchradio.com/
FADE to BLACK Fadernaut Memberships:
https://jimmychurchradio.com/membership-options/
FADE to BLACK Podcast subscriptions:
https://jimmychurchradio.com/podcast/
FADE to BLACK on Facebook:
https://facebook.com/JimmyChurchRadio</t>
  </si>
  <si>
    <t>6gFOSq0XVps</t>
  </si>
  <si>
    <t>2020 09 03</t>
  </si>
  <si>
    <t>https://youtu.be/wy1GiOWCa_s</t>
  </si>
  <si>
    <t>Ep. 1290 FADE to BLACK Jimmy Church w  Laird Scranton   Egypt Week P4</t>
  </si>
  <si>
    <t>Tonight is night FOUR of our Egypt Week here on FADE to BLACK and our guest is Laird Scranton! We are going to discuss the symbology of the temples, sites, gods, and artwork of ancient Egypt.
Laird Scranton is an independent software designer who became interested in Dogon mythology and symbolism in the early 1990s. He has studied ancient myth, language, and cosmology since 1997 and has been a lecturer at Colgate University.
His work includes articles published in the University of Chicago’s Anthropology News academic journal, in Temple University’s Encyclopedia of African Religion, and in the Vassar Quarterly Magazine.
His book “The Science of the Dogon” was taught at Colgate University under the title “Hidden Meanings: A Study of the Founding Symbols of Civilization.”
Laird has been interviewed on a variety of radio programs around the world including Coast-to-Coast AM and FADE to BLACK and is a featured speaker on ancient mysteries. He also appears in John Anthony West’s Magical Egypt DVD series.
Air date: September 3, 2020
Our LIVE show 7-10pm PT Mon-Thursday:
https://jimmychurchradio.com/
FADE to BLACK Fadernaut Memberships:
https://jimmychurchradio.com/membership-options/
FADE to BLACK Podcast subscriptions:
https://jimmychurchradio.com/podcast/
FADE to BLACK on Facebook:
https://facebook.com/JimmyChurchRadio</t>
  </si>
  <si>
    <t>wy1GiOWCa_s</t>
  </si>
  <si>
    <t>2020 09 02</t>
  </si>
  <si>
    <t>https://youtu.be/ECMk2zQD8p4</t>
  </si>
  <si>
    <t>Ep. 1289 FADE to BLACK Jimmy Church w  Yousef Awyan   Egypt Week P3</t>
  </si>
  <si>
    <t>Tonight, it's night three of our Egypt Week and live from Cairo and the Giza Complex, our guest is Yousef Awyan.
Yousef Awyan was born, raised and still resides at his family’s home in Nazlet el Saman, which lies just a few meters from the Sphinx Entrance to the Giza Plateau. Yousef grew up listening avidly to his father, Abd’El Hakim Awyan, talk about the secrets and mysteries of ancient Khemit (Egypt). Sharing his passion, he honors his father’s memory by continuing to share his wealth of knowledge and wisdom. He is devoted to revealing, researching and teaching the amazing truths of Egypt’s and our collective heritage.
Yousef met and married his wife, Patricia in 2008, and together they created The Khemit School of Ancient Mysticism as an open forum to share the teachings of Hakim, and to continue on with the exploration and research of the ancient mysteries, both on and off the sites. 
Yousef reads and interprets the hieroglyphs, symbols and images found in Egypt, from a unique perspective as taught to him by his father, as well as through his own research and continual study. 
Air date: September 2, 2020
Our LIVE show 7-10pm PT Mon-Thursday:
https://jimmychurchradio.com/
FADE to BLACK Fadernaut Memberships:
https://jimmychurchradio.com/membership-options/
FADE to BLACK Podcast subscriptions:
https://jimmychurchradio.com/podcast/
FADE to BLACK on Facebook:
https://facebook.com/JimmyChurchRadio</t>
  </si>
  <si>
    <t>ECMk2zQD8p4</t>
  </si>
  <si>
    <t>2020 09 01</t>
  </si>
  <si>
    <t>https://youtu.be/bUVZdy7ESA0</t>
  </si>
  <si>
    <t>Ep. 1288 FADE to BLACK Jimmy Church w  Billy Carson   Egypt Week P2</t>
  </si>
  <si>
    <t>Tonight is night number two of our Egypt Week and our guest is Billy Carson! We are going to take a virtual tour to the sites and temples that he has visited and discuss their impact on the world.
Billy is the founder of 4biddenknowledge, the author of ‘The Compendium Of The Emerald Tablets’ and the expert host on Deep Space, a new original streaming series by Gaia.
Carson’s 4biddenknowledge has over 2 million followers and subscribers throughout social media.
Billy is the founder of 4biddenknowledge Inc., and is the Best Selling Author of 'The Compendium Of The Emerald Tablets'. 
Mr. Carson is the CEO of First Class Space Agency based in Fort Lauderdale, Florida. Carson’s space agency is involved in research and development of alternative propulsion systems and zero-point energy devices.
Billy is also the founder of Pantheon Elite Records, a contributor to Thrive Global and is a registered International Journalist.
Recently, Mr. Carson earned the Certificate of Science (with an emphasis on Neuroscience) at M.I.T.
Air date: September 1, 2020
Our LIVE show 7-10pm PT Mon-Thursday:
https://jimmychurchradio.com/
FADE to BLACK Fadernaut Memberships:
https://jimmychurchradio.com/membership-options/
FADE to BLACK Podcast subscriptions:
https://jimmychurchradio.com/podcast/
FADE to BLACK on Facebook:
https://facebook.com/JimmyChurchRadio</t>
  </si>
  <si>
    <t>bUVZdy7ESA0</t>
  </si>
  <si>
    <t>2020 08 31</t>
  </si>
  <si>
    <t>https://youtu.be/DQ72yVF7aIQ</t>
  </si>
  <si>
    <t>Ep. 1287 FADE to BLACK Jimmy Church w  Laird Scranton   Egypt Week P1</t>
  </si>
  <si>
    <t>Tonight kicks off night one of our Egypt Week here on FADE to BLACK and our guest is Laird Scranton! We are going to discuss the symbology of the temples, sites, gods, and artwork of ancient Egypt.
Laird Scranton is an independent software designer who became interested in Dogon mythology and symbolism in the early 1990s. He has studied ancient myth, language, and cosmology since 1997 and has been a lecturer at Colgate University.
His work includes articles published in the University of Chicago’s Anthropology News academic journal, in Temple University’s Encyclopedia of African Religion, and in the Vassar Quarterly Magazine.
His book “The Science of the Dogon” was taught at Colgate University under the title “Hidden Meanings: A Study of the Founding Symbols of Civilization.”
Laird has been interviewed on a variety of radio programs around the world including Coast-to-Coast AM and FADE to BLACK and is a featured speaker on ancient mysteries. He also appears in John Anthony West’s Magical Egypt DVD series.
Air date: August 31, 2020
Our LIVE show 7-10pm PT Mon-Thursday:
https://jimmychurchradio.com/
FADE to BLACK Fadernaut Memberships:
https://jimmychurchradio.com/membership-options/
FADE to BLACK Podcast subscriptions:
https://jimmychurchradio.com/podcast/
FADE to BLACK on Facebook:
https://facebook.com/JimmyChurchRadio</t>
  </si>
  <si>
    <t>DQ72yVF7aIQ</t>
  </si>
  <si>
    <t>2020 08 27</t>
  </si>
  <si>
    <t>https://youtu.be/vDtctneysNw</t>
  </si>
  <si>
    <t>Ep. 1286 FADE to BLACK   FADERNIGHT   Open-Lines</t>
  </si>
  <si>
    <t>It's Thursday... and it's another Fadernight with open-lines all night long.
Your show, your calls... on UFOs, Conspiracy, the Paranormal and Supernatural, Time Travel, and Lost History.
The call-in number: 747-228-2051
Air date: August 27, 2020
Our LIVE show 7-10pm PT Mon-Thursday:
https://jimmychurchradio.com/
FADE to BLACK Fadernaut Memberships:
https://jimmychurchradio.com/membership-options/
FADE to BLACK Podcast subscriptions:
https://jimmychurchradio.com/podcast/
FADE to BLACK on Facebook:
https://facebook.com/JimmyChurchRadio</t>
  </si>
  <si>
    <t>vDtctneysNw</t>
  </si>
  <si>
    <t>2020 08 26</t>
  </si>
  <si>
    <t>https://youtu.be/GIa0NOD5yCU</t>
  </si>
  <si>
    <t>Ep. 1285 FADE to BLACK Jimmy Church w  Jason Quitt   Quittspiracy 7</t>
  </si>
  <si>
    <t>Tonight is part seven of our Quittspiracy Series with Jason Quitt.
We are calling it Quittspiracy 7... which is another Quittspiracy all by itself.
Tonight we are going to reveal more conspiracy theories and take your phone calls about your conspiracies and rate them for you: One to Four Pipes.
Jason is a graduate of the Institute of Energy Wellness, and a student of Algonquin Shamanism and has been training and working with many teachers, shamans, and traditional healers from around the world.
Mr. Quitt is also the author of “Forbidden Knowledge – Revelations of a multidimensional time traveler ” – “The Egyptian Postures of Power Ancient Qi Gong System” &amp; “The Yosef Codes – Sacred geometry Mandalas”.
Air date: August 26, 2020
Our LIVE show 7-10pm PT Mon-Thursday:
https://jimmychurchradio.com/
FADE to BLACK Fadernaut Memberships:
https://jimmychurchradio.com/membership-options/
FADE to BLACK Podcast subscriptions:
https://jimmychurchradio.com/podcast/
FADE to BLACK on Facebook:
https://facebook.com/JimmyChurchRadio</t>
  </si>
  <si>
    <t>GIa0NOD5yCU</t>
  </si>
  <si>
    <t>2020 08 25</t>
  </si>
  <si>
    <t>https://youtu.be/DZ-6M9z-Cp0</t>
  </si>
  <si>
    <t>Ep. 1284 FADE to BLACK Jimmy Church w  Don Schmitt   Old School vs. New School UFO Research</t>
  </si>
  <si>
    <t>Tonight our guest is Don Schmitt and we are going to discuss UFO research: Old School versus New School and his new book: Roswell: The Ultimate Cold Case: Eyewitness Testimony and Evidence of Contact and the Cover-Up, co-authored with Thomas Carey.
Don Schmitt is the former co-director of the J. Allen Hynek Center for UFO Don Schmitt  On Fade To Black August 2ndStudies in Chicago where he served as Director of Special Investigations for 10 years. Prior to that time, he was a special investigator for the late Dr. J. Allen Hynek and the art director for the International UFO Reporter. Schmitt graduated from MATC with a degree in Commercial Art and graduated cum laude from Concordia University with a degree in Liberal Arts. He is currently taking graduate courses in Criminal Justice. He and Tom Carey, his partner of 18 years, have already outlined their next writing collaboration – on the Roswell Incident of 1947. He is author of hundreds of articles about UFOs as well as the co-author of five best-selling books UFO Crash at Roswell, The Truth About the UFO Crash at Roswell, Witness To Roswell, Witness to Roswell: Revised Addition, Inside the Real Area 51; The Secret History of Wright Patterson, and Coverup at Roswell.
Air date: August 25, 2020
Our LIVE show 7-10pm PT Mon-Thursday:
https://jimmychurchradio.com/
FADE to BLACK Fadernaut Memberships:
https://jimmychurchradio.com/membership-options/
FADE to BLACK Podcast subscriptions:
https://jimmychurchradio.com/podcast/
FADE to BLACK on Facebook:
https://facebook.com/JimmyChurchRadio</t>
  </si>
  <si>
    <t>DZ-6M9z-Cp0</t>
  </si>
  <si>
    <t>2020 08 24</t>
  </si>
  <si>
    <t>https://youtu.be/mWEBSrSbYbI</t>
  </si>
  <si>
    <t>Ep. 1283 FADE to BLACK Jimmy Church w  Mick West   Escaping the Rabbit Hole</t>
  </si>
  <si>
    <t>Tonight our guest is Mick West and we are going to breakdown each of the US Navy's three videos: 'Tic Tac', 'Gimble', and 'Go Fast'.
Mick West is the author of "Escaping the Rabbit Hole - How to Debunk Conspiracy Theories Using Facts, Logic, and Respect" and host of the podcast: "Tales From The Rabbit Hole". He's a retired videogame programmer who helped make the Tony Hawk's Pro Skater Franchise. Mick runs the web site Metabunk.org, where he investigates conspiracy theories, debunks pseudoscience, and investigates UFO videos. 
Air date: August 24, 2020
Our LIVE show 7-10pm PT Mon-Thursday:
https://jimmychurchradio.com/
FADE to BLACK Fadernaut Memberships:
https://jimmychurchradio.com/membership-options/
FADE to BLACK Podcast subscriptions:
https://jimmychurchradio.com/podcast/
FADE to BLACK on Facebook:
https://facebook.com/JimmyChurchRadio</t>
  </si>
  <si>
    <t>mWEBSrSbYbI</t>
  </si>
  <si>
    <t>2020 08 20</t>
  </si>
  <si>
    <t>https://youtu.be/EXnafLmIfwY</t>
  </si>
  <si>
    <t>Ep. 1282 FADE to BLACK Jimmy Church w  Linda Moulton Howe   Edwards AFB ET Bunker</t>
  </si>
  <si>
    <t>Tonight, Linda Moulton Howe is here to talk about all of her latest research into the strange events from all around the world, including the Edwards AFB underground ET facilities and eerie animal mutilations in Oregon and England.
Linda is a graduate of Stanford University with a Master’s Degree in Communication. She has devoted her documentary film, television, radio, writing and reporting career to productions concerning science, medicine and the environment. Ms. Howe has received three regional Emmys, a national Emmy nomination and a Station Peabody award, among others...
Linda has Earthfiles.com, has appeared on Ancient Aliens since it’s first season… and has traveled in Venezuela, Peru, Brazil, England, Norway, France, Switzerland, The Netherlands, Yugoslavia, Turkey, Ethiopia, Kenya, Egypt, Australia, Japan, Canada, Mexico, the Yucatan and Puerto Rico.
In addition to all of her traveling and research, every Wednesday evening, Linda is live on YouTube hanging out with her Earthfiles audience.
Air date: August 20, 2020
Our LIVE show 7-10pm PT Mon-Thursday:
https://jimmychurchradio.com/
FADE to BLACK Fadernaut Memberships:
https://jimmychurchradio.com/membership-options/
FADE to BLACK Podcast subscriptions:
https://jimmychurchradio.com/podcast/
FADE to BLACK on Facebook:
https://facebook.com/JimmyChurchRadio</t>
  </si>
  <si>
    <t>EXnafLmIfwY</t>
  </si>
  <si>
    <t>https://youtu.be/uPYccaffTYs</t>
  </si>
  <si>
    <t>Ep. 1281 FADE to BLACK Jimmy Church w  Will Carroll   Drummer for Death Angel and his NDE</t>
  </si>
  <si>
    <t>Tonight, our guest is Will Carroll, the drummer for Death Angel.
Two months after Death Angel was nominated for their first Grammy Award, Will had contracted Covid-19 while the band was on tour and was on a ventilator in a medically induced coma, fighting for his life in a San Francisco hospital. 
Tonight we will discuss the visions he had during those 12 days in a coma and how it has changed his life. 
We will also talk some music, spirituality, and what it's like to play in one of the great metal bands in the world today.
Death Angel has released nine studio albums, two demo tapes, one box set and two live albums and is one of the "big eight", which includes Metallica, Megadeth, Slayer, Anthrax, Testament, Exodus and Overkill.
Their recent studio album, Humanicide, was released on May 31, 2019, on Nuclear Blast.
Air date: August 19, 2020
Our LIVE show 7-10pm PT Mon-Thursday:
https://jimmychurchradio.com/
FADE to BLACK Fadernaut Memberships:
https://jimmychurchradio.com/membership-options/
FADE to BLACK Podcast subscriptions:
https://jimmychurchradio.com/podcast/
FADE to BLACK on Facebook:
https://facebook.com/JimmyChurchRadio</t>
  </si>
  <si>
    <t>uPYccaffTYs</t>
  </si>
  <si>
    <t>2020 08 18</t>
  </si>
  <si>
    <t>https://youtu.be/gxfRUU6efxs</t>
  </si>
  <si>
    <t>Fade To Black with Jimmy Church Open Lines!</t>
  </si>
  <si>
    <t>Tonight we are having open lines!
The call-in number is: 747-228-2051
Air date: August 18, 2020
Our LIVE show 7-10pm PT Mon-Thursday:
https://jimmychurchradio.com/
FADE to BLACK Fadernaut Memberships:
https://jimmychurchradio.com/membership-options/
FADE to BLACK Podcast subscriptions:
https://jimmychurchradio.com/podcast/
FADE to BLACK on Facebook:
https://facebook.com/JimmyChurchRadio</t>
  </si>
  <si>
    <t>gxfRUU6efxs</t>
  </si>
  <si>
    <t>2020 08 17</t>
  </si>
  <si>
    <t>https://youtu.be/uHxXvS3RbfA</t>
  </si>
  <si>
    <t>Ep. 1279 FADE to BLACK Jimmy Church w  Dave Schrader   The Lizzy Borden Murder House</t>
  </si>
  <si>
    <t>Tonight, our guest is Dave Schrader and we are going to talk the paranormal and supernatural all night long, including the events that went down at the Lizzy Borden house!
Dave is the host of the long running paranormal podcast, Darkness Radio and is the host of the Holzer Files TV series on The Travel Channel.
Schrader has lived a life immersed in the paranormal, from ghostly visitations to growing up in a haunted house, Bigfoot sighting and UFO encounters he seems to always find the right place at the right time. His overwhelming fear of death keeps him constantly seeking answers and trying to understand his place in the universe and in the afterlife.
Our LIVE show 7-10pm PT Mon-Thursday:
https://jimmychurchradio.com/
FADE to BLACK Fadernaut Memberships:
https://jimmychurchradio.com/membership-options/
FADE to BLACK Podcast subscriptions:
https://jimmychurchradio.com/podcast/
FADE to BLACK on Facebook:
https://facebook.com/JimmyChurchRadio</t>
  </si>
  <si>
    <t>uHxXvS3RbfA</t>
  </si>
  <si>
    <t>2020 08 13</t>
  </si>
  <si>
    <t>https://youtu.be/ELki6gyciKI</t>
  </si>
  <si>
    <t>Ep. 1278 FADE to BLACK Jimmy Church   FADERNIGHT   Open-Lines</t>
  </si>
  <si>
    <t>Tonight:  is another Fadernight with open lines all night long... the call-in number is 747-228-2051
Your calls, your conversation... UFOs, Conspiracy, Time Travel, the Paranormal and Supernatural, Lost History.
Air date: August 13, 2020
Our LIVE show 7-10pm PT Mon-Thursday:
https://jimmychurchradio.com/
FADE to BLACK Fadernaut Memberships:
https://jimmychurchradio.com/membership-options/
FADE to BLACK Podcast subscriptions:
https://jimmychurchradio.com/podcast/
FADE to BLACK on Facebook:
https://facebook.com/JimmyChurchRadio</t>
  </si>
  <si>
    <t>ELki6gyciKI</t>
  </si>
  <si>
    <t>2020 08 12</t>
  </si>
  <si>
    <t>https://youtu.be/syYAtMU3P5s</t>
  </si>
  <si>
    <t>Ep. 1277 FADE to BLACK Jimmy Church w  Dr. Christopher Mackline   The Global ET Conspiracy</t>
  </si>
  <si>
    <t>Tonight our guest is Dr. Christopher Macklin and we are going to discuss a full range of ET/UFO topics, including: ET governments that are working with the US and other governments to experiment on humanity and control the earth, starseed ET races and how they are connected to humanity, positive and negative ET races that are on our planet, and who the angels are and why they are present on this earth and in other dimensions.
Dr. Macklin is an Interfaith Minister with the Esoteric Church and has a PH.D in Metaphysics and Philosophy.
Air date: August 12, 2020
Our LIVE show 7-10pm PT Mon-Thursday:
https://jimmychurchradio.com/
FADE to BLACK Fadernaut Memberships:
https://jimmychurchradio.com/membership-options/
FADE to BLACK Podcast subscriptions:
https://jimmychurchradio.com/podcast/
FADE to BLACK on Facebook:
https://facebook.com/JimmyChurchRadio</t>
  </si>
  <si>
    <t>syYAtMU3P5s</t>
  </si>
  <si>
    <t>2020 08 11</t>
  </si>
  <si>
    <t>https://youtu.be/7q2E_dMf-PA</t>
  </si>
  <si>
    <t>Ep. 1276 FADE to BLACK Jimmy Church w  Race Hobbs   Host to Host, a UFO Conversation</t>
  </si>
  <si>
    <t>Tonight our guest is Race Hobbs for a full night of conversation centering around all of the latest UFO/ET news that has been breaking around the world.
Race is the Head of Programming for KGRA Radio and has been involved in UFO research for over 30 years. During his career, he has interviewed just about every top UFO researcher in the field and has produced thousands of broadcasts from the top radio hosts in the country.
Air date: August 11, 2020
Our LIVE show 7-10pm PT Mon-Thursday:
https://jimmychurchradio.com/
FADE to BLACK Fadernaut Memberships:
https://jimmychurchradio.com/membership-options/
FADE to BLACK Podcast subscriptions:
https://jimmychurchradio.com/podcast/
FADE to BLACK on Facebook:
https://facebook.com/JimmyChurchRadio</t>
  </si>
  <si>
    <t>7q2E_dMf-PA</t>
  </si>
  <si>
    <t>2020 08 10</t>
  </si>
  <si>
    <t>https://youtu.be/-Cncg7_Bw-U</t>
  </si>
  <si>
    <t>Ep. 1275 FADE to BLACK Jimmy Church w  Barry Littleton   A Life of ET Contact and ET Tech 2</t>
  </si>
  <si>
    <t>Tonight our guest is Barry Littleton and we are going to discuss his life of contact and he most recent revelations into ET propulsion and engine systems.
Barry Littleton is a graduate in Psychology, Sociology, &amp; Ethnic Studies from Wichita State University.
For the last two decades, Barry has been involved in administration for ‘At Risk Youth,’ including cognitive behavioral modification, and managing aggressive behavior.
Barry’s childhood experiences included encountering dis-incarnated people, strange playmates, and awakening not in his bedroom or house.
At the age of 18, the experiences resulted in four separate encounters that totaled about 18 hours of missing time. The combined experiences of missing time, conscious encounters and past life memories lead him to do a vast amount of research in attempt to verify &amp; explain what was going on… He’s physically been on several different craft and has seen several different types of beings.
Our LIVE show 7-10pm PT Mon-Thursday:
https://jimmychurchradio.com/
FADE to BLACK Fadernaut Memberships:
https://jimmychurchradio.com/membership-options/
FADE to BLACK Podcast subscriptions:
https://jimmychurchradio.com/podcast/
FADE to BLACK on Facebook:
https://facebook.com/JimmyChurchRadio</t>
  </si>
  <si>
    <t>-Cncg7_Bw-U</t>
  </si>
  <si>
    <t>https://youtu.be/43IyRmBjHd8</t>
  </si>
  <si>
    <t>Ep. 1275 FADE to BLACK Jimmy Church w  Barry Littleton   A Life of ET Contact and ET Tech</t>
  </si>
  <si>
    <t>43IyRmBjHd8</t>
  </si>
  <si>
    <t>2020 08 06</t>
  </si>
  <si>
    <t>https://youtu.be/4-gJ5Ft9Scw</t>
  </si>
  <si>
    <t>Ep. 1274 FADE to BLACK   FADERNIGHT w  Giorgio Tsoukalos   Open-Lines   Anything But Aliens!</t>
  </si>
  <si>
    <t>Tonight, Giorgio Tsoukalos joins us for a conversation that will be about anything but Aliens. Followed by open-lines.
Giorgio is the star and Consulting and/or Co-Executive Producer of History Channel's 'Ancient Aliens' from 2009 to the present.
Giorgio is changing the way the world thinks about the Ancient Astronaut Theory. For over 19 years, he has been the director of Erich von Daniken’s Center for Ancient Astronaut Research. Giorgio has appeared on The History Channel, the Travel Channel, the National Geographic Channel, the Sci-Fi Channel and Coast to Coast AM.
Air date: August 6, 2020
Our LIVE show 7-10pm PT Mon-Thursday:
https://jimmychurchradio.com/
FADE to BLACK Fadernaut Memberships:
https://jimmychurchradio.com/membership-options/
FADE to BLACK Podcast subscriptions:
https://jimmychurchradio.com/podcast/
FADE to BLACK on Facebook:
https://facebook.com/JimmyChurchRadio</t>
  </si>
  <si>
    <t>4-gJ5Ft9Scw</t>
  </si>
  <si>
    <t>2020 08 05</t>
  </si>
  <si>
    <t>https://youtu.be/iTNu99k0udA</t>
  </si>
  <si>
    <t>Ep. 1273 FADE to BLACK Jimmy Church w  Caroline Cory   'Superhuman  The Invisible Made Visible'</t>
  </si>
  <si>
    <t>Tonight our guest is Caroline Cory to discuss her new film, Superhuman: The Invisable Made Visible, an award-winning documentary that provides tangible evidence for the powers of the human mind over matter. Through ground-breaking scientific experiments and real life demonstrations, viewers will find themselves connecting the dots about the relationship between mind and matter and discover whether they live in a simulated matrix or if they can have any control over their physical reality.
Caroline is a filmmaker, futurist, international speaker and the visionary author of best-selling books on Consciousness and Quantum Healing. As a child and throughout her life, Cory has had numerous otherworldly encounters, which led her to become deeply connected to spirituality, the study of Consciousness and the mechanics of the Universe.
In 2010, Cory founded Omnium Media and has also written, directed, and produced short and feature animated films and completed several feature and TV pilot screenplays.
In addition to writing and producing, Cory has appeared as a guest expert at major conferences and on television shows about supernatural phenomena including History Channel's popular series ANCIENT ALIENS.
Our LIVE show 7-10pm PT Mon-Thursday:
https://jimmychurchradio.com/
FADE to BLACK Fadernaut Memberships:
https://jimmychurchradio.com/membership-options/
FADE to BLACK Podcast subscriptions:
https://jimmychurchradio.com/podcast/
FADE to BLACK on Facebook:
https://facebook.com/JimmyChurchRadio</t>
  </si>
  <si>
    <t>iTNu99k0udA</t>
  </si>
  <si>
    <t>2020 08 04</t>
  </si>
  <si>
    <t>https://youtu.be/iDNjD0YEpP8</t>
  </si>
  <si>
    <t>Ep. 1272 FADE to BLACK Jimmy Church w  Kelly Sullivan Walden   Your Dreams!</t>
  </si>
  <si>
    <t>Tonight, Kelly Sullivan Walden joins us to help awaken the world to the power of dreams.
Kelly is the author of the bestselling books: Chicken Soup for the Soul: Dreams &amp; Premonitions, I Had The Strangest Dream, It’s All In Your Dreams, Dreaming Heaven, Dream Oracle Cards, Discover Your Inner Goddess Queen, and Goddess Queen Pearls of Wisdom Journal.
She has reached millions of people with her fun and illuminating message on national talk shows such as Doctor Oz, Ricki Lake, The Real, Bethenny, Huffington Post Live, Coast to Coast AM, Playboy radio, The Jenny McCarthy Show, FOX news and is a favorite guest on FADE to BLACK.
Kelly's latest book is: Dreams and the Unexplainable
Kelly is in the middle of a Sleep and Dream experiment that is open to the public and you are invited to participate... you can go to her Facebook page, Kelly Sullivan Walden Dreams to check it out.
Our LIVE show 7-10pm PT Mon-Thursday:
https://jimmychurchradio.com/
FADE to BLACK Fadernaut Memberships:
https://jimmychurchradio.com/membership-options/
FADE to BLACK Podcast subscriptions:
https://jimmychurchradio.com/podcast/
FADE to BLACK on Facebook:
https://facebook.com/JimmyChurchRadio
#f2b #kgra #media #ufo 
#disclosure #conspiracy #radio</t>
  </si>
  <si>
    <t>iDNjD0YEpP8</t>
  </si>
  <si>
    <t>2020 08 03</t>
  </si>
  <si>
    <t>https://youtu.be/gqPvqnpJKr8</t>
  </si>
  <si>
    <t>Ep. 1271 FADE to BLACK Jimmy Church w  John Greenewald   The NYT UFO Retractions</t>
  </si>
  <si>
    <t>Tonight, John Greenewald will be discussing the recent articles from the NYT, the Wilson Document and what parts of all of this may be fact and/or fiction.
John began researching the secret inner workings of the U.S. Government in 1996 at the age of fifteen. He targeted such groups as the CIA, FBI, Pentagon, Air Force, Army, Navy, NSA, DIA, and countless others. Greenewald utilized the Freedom of Information Act to gain access to thousands of records. He accumulated an astonishing number of documents on topics related to UFOs, the JFK Assassination, chemical, biological, and nuclear weapons, and top secret aircraft.
Greenewald named his online archive “The Black Vault.” His teenage project turned into the largest private online collection anywhere in the world, with million of pages of material. At the age of twenty-one, Greenewald published his first book, Beyond UFO Secrecy, in 2002. It was later put into a second expanded edition, and was re-published by Galde Press in January, 2008.
Air date: August 3, 2020
Our LIVE show 7-10pm PT Mon-Thursday:
https://jimmychurchradio.com/
FADE to BLACK Fadernaut Memberships:
https://jimmychurchradio.com/membership-options/
FADE to BLACK Podcast subscriptions:
https://jimmychurchradio.com/podcast/
FADE to BLACK on Facebook:
https://facebook.com/JimmyChurchRadio</t>
  </si>
  <si>
    <t>gqPvqnpJKr8</t>
  </si>
  <si>
    <t>2020 07 30</t>
  </si>
  <si>
    <t>https://youtu.be/RbILaR7WDzw</t>
  </si>
  <si>
    <t>Ep. 1270 FADE to BLACK Jimmy Church w  Laura Eisenhower   Crazy Days</t>
  </si>
  <si>
    <t>Tonight, our guest is Laura Eisenhower and we are going to go deep into world events... and how to fight the darkness that seems to be the hidden agenda of the media and world and corporate leaders.
Laura Eisenhower is a Global Alchemist, Cosmic Mythologist and Intuitive Astrologist. She is an internationally acclaimed speaker who has presented her work world wide. Laura is the great-granddaughter of President Dwight David Eisenhower.
She is one of the leading researchers on: Health, Exopolitics, Alchemy, Metaphysics, and Ancient History. Laura works to free us from the 3-D holographic time-loop, False Archonic systems and the Military Industrial Complex with their hidden agendas so we can take our power back.
Our LIVE show 7-10pm PT Mon-Thursday:
https://jimmychurchradio.com/
FADE to BLACK Fadernaut Memberships:
https://jimmychurchradio.com/membership-options/
FADE to BLACK Podcast subscriptions:
https://jimmychurchradio.com/podcast/
FADE to BLACK on Facebook:
https://facebook.com/JimmyChurchRadio</t>
  </si>
  <si>
    <t>RbILaR7WDzw</t>
  </si>
  <si>
    <t>2020 07 27</t>
  </si>
  <si>
    <t>https://youtu.be/xYTAGTeo5yM</t>
  </si>
  <si>
    <t>Ep. 1268 Fade To Black with Jimmy Church FADERNIGHT   Open-Lines</t>
  </si>
  <si>
    <t>Ep. 1268 FADE to BLACK : FADERNIGHT : Monday Night Special
It's Monday... not Thursday... and this is a very special Fadernight!
We have guests booked all week through Thursday and we couldn't go without a Fadernight... so, here ya go!
Air date: July 27, 2020
Our LIVE show 7-10pm PT Mon-Thursday:
https://jimmychurchradio.com/
FADE to BLACK Fadernaut Memberships:
https://jimmychurchradio.com/membership-options/
FADE to BLACK Podcast subscriptions:
https://jimmychurchradio.com/podcast/</t>
  </si>
  <si>
    <t>xYTAGTeo5yM</t>
  </si>
  <si>
    <t>2020 07 23</t>
  </si>
  <si>
    <t>https://youtu.be/Pj1bW-7AWlQ</t>
  </si>
  <si>
    <t>Ep. 1267 FADE to BLACK   FADERNIGHT   Open-Lines</t>
  </si>
  <si>
    <t>Another Thursday, another FADERNIGHT with Open-Lines all night long.
Back to Back to Back phone calls.
The delay was due to technical issues... but, it's better late than never!!!
Air date: July 23, 2020
Our LIVE show 7-10pm PT Mon-Thursday:
https://jimmychurchradio.com/
FADE to BLACK Fadernaut Memberships:
https://jimmychurchradio.com/membership-options/
FADE to BLACK Podcast subscriptions:
https://jimmychurchradio.com/podcast/</t>
  </si>
  <si>
    <t>Pj1bW-7AWlQ</t>
  </si>
  <si>
    <t>2020 07 22</t>
  </si>
  <si>
    <t>https://youtu.be/h34TNHBTQpE</t>
  </si>
  <si>
    <t>Fade To Black with Jimmy Church guest  Billy Carson</t>
  </si>
  <si>
    <t>Tonight our guest is Billy Carson and we are going to cover the four things everyone can do to help your brain, body and soul get through these very trying times that our world is going through. 
Billy is the founder of 4biddenknowledge, the author of ‘The Compendium Of The Emerald Tablets’ and the expert host on Deep Space, a new original streaming series by Gaia.
Carson’s 4biddenknowledge has over 4 million followers and subscribers throughout social media.
Billy has combined forces with the top anomaly hunters in the world to form the United Family Of Anomaly Hunters (UFAH) and he is the CEO of First Class Space Agency based in Fort Lauderdale, Florida. 
Recently, he launched the 4biddenknowledge digital video network.
Billy is also the founder of Pantheon Elite Records, a contributor to Thrive Global and is a registered International Journalist.
Air date: July 22, 2020
Our LIVE show 7-10pm PT Mon-Thursday:
https://jimmychurchradio.com/
FADE to BLACK Fadernaut Memberships:
https://jimmychurchradio.com/membership-options/
FADE to BLACK Podcast subscriptions:
https://jimmychurchradio.com/podcast/</t>
  </si>
  <si>
    <t>h34TNHBTQpE</t>
  </si>
  <si>
    <t>2020 07 21</t>
  </si>
  <si>
    <t>https://youtu.be/6zo43EksCdo</t>
  </si>
  <si>
    <t>Ep. 1265 FADE to BLACK Jimmy Church w  Paul Hynek   A.I. The Good, The Bad, The Ugly</t>
  </si>
  <si>
    <t>Tonight our guest is Paul Hynek and we are going to dive deep into the world of Artificial Intelligence. The Good, the Bad, and the Ugly.
Paul has worked in tech and entertainment and is currently a business consultant. Paul is also a former adjunct professor at Pepperdine University, and was a consultant for HISTORY’s series Project Blue Book, based on a real project to investigate UFOs from 1952 to 1969. Paul is the son of Dr. J. Allen Hynek, an astronomer who worked with the U.S. Air Force investigating UFO cases from 1948 to the end of Blue Book in 1969. Dr. J. Allen Hynek began his investigation with USAF as a skeptic, but by the time Blue Book ended, he was convinced some UFO cases posed a real mystery.
Air date: July 21, 2020
Our LIVE show 7-10pm PT Mon-Thursday:
https://jimmychurchradio.com/
FADE to BLACK Fadernaut Memberships:
https://jimmychurchradio.com/membership-options/
FADE to BLACK Podcast subscriptions:
https://jimmychurchradio.com/podcast/</t>
  </si>
  <si>
    <t>6zo43EksCdo</t>
  </si>
  <si>
    <t>2020 07 20</t>
  </si>
  <si>
    <t>https://youtu.be/7xmiZnu6ip0</t>
  </si>
  <si>
    <t>Ep. 1264 FADE to BLACK Jimmy Church   MUFON Round Table</t>
  </si>
  <si>
    <t>Tonight we will be discussing the future of MUFON with Race Hobbs, Steve Murillo and John Greenewald.
Six days ago on July 15th, the Huntington Beach Police Dept. announced the arrest of Jan Harzan, the Executive Director of MUFON on July 3rd, 2020 in a sting operation. Harzan was fired the next day by MUFON's Board of Directors after the national media got hold of the story.
As of today, MUFON has David MacDonald, previously the Executive Director Emeritus and a member of the MUFON Board of Directors, assuming the duties of Executive Director.
Air date: July 20, 2020
Our LIVE show 7-10pm PT Mon-Thursday:
https://jimmychurchradio.com/
FADE to BLACK Fadernaut Memberships:
https://jimmychurchradio.com/membership-options/
FADE to BLACK Podcast subscriptions:
https://jimmychurchradio.com/podcast/</t>
  </si>
  <si>
    <t>7xmiZnu6ip0</t>
  </si>
  <si>
    <t>2020 07 16</t>
  </si>
  <si>
    <t>https://youtu.be/VXDVYomm0O0</t>
  </si>
  <si>
    <t>Fade To Black with Jimmy Church</t>
  </si>
  <si>
    <t>Fade To Black wtih Jimmy Church</t>
  </si>
  <si>
    <t>VXDVYomm0O0</t>
  </si>
  <si>
    <t>2020 07 15</t>
  </si>
  <si>
    <t>https://youtu.be/kLnp7rRr9x8</t>
  </si>
  <si>
    <t>kLnp7rRr9x8</t>
  </si>
  <si>
    <t>2020 07 14</t>
  </si>
  <si>
    <t>https://youtu.be/AYWG6nGnhSM</t>
  </si>
  <si>
    <t>AYWG6nGnhSM</t>
  </si>
  <si>
    <t>https://youtu.be/8MFgnQronWg</t>
  </si>
  <si>
    <t>8MFgnQronWg</t>
  </si>
  <si>
    <t>2020 07 13</t>
  </si>
  <si>
    <t>https://youtu.be/ofOgrnXbCXU</t>
  </si>
  <si>
    <t>Fade To Black With Jimmy Church LIVE</t>
  </si>
  <si>
    <t>ofOgrnXbCXU</t>
  </si>
  <si>
    <t>https://youtu.be/UVElciHIhVM</t>
  </si>
  <si>
    <t>UVElciHIhVM</t>
  </si>
  <si>
    <t>https://youtu.be/MPKHx3My8OE</t>
  </si>
  <si>
    <t>MPKHx3My8OE</t>
  </si>
  <si>
    <t>2020 07 02</t>
  </si>
  <si>
    <t>https://youtu.be/9kOo9_BCNsw</t>
  </si>
  <si>
    <t>July 2, 2020 FADE TO BLACK #Live Stream #F2B - Richard Dolan   UFO UAP Updates</t>
  </si>
  <si>
    <t>July 2, 2020 FADE TO BLACK #Live Stream:  Richard Dolan / UFO UAP Updates
The way to #Sandbox is #F2B
Tonight, Richard Dolan joins us for a full conversation on all of the recent UFO/UAP news throughout the world.
Richard is one of the world’s leading researchers and writers on the subject of UFOs and believes that they constitute the greatest mystery of our time.
Dolan completed his graduate work at the University of Rochester, where he studied U.S. Cold War strategy, European history, and international diplomacy. Richard also studied at Alfred University and Oxford University.
He is the author of UFOs and the National Security State, he co-authored with Bryce Zabel, A.D. After Disclosure and his latest book is: UFOs and the 21st Century Mind.
Richard hosts a weekly radio show, The Richard Dolan Show, on KGRA radio. He is currently featured on several television series and documentaries, including Ancient Aliens, Hangar One: The UFO Files and Close Encounters.
In addition to his research, Richard’s company, Richard Dolan Press, publishes innovative books by authors from around the world and he hosts his weekly live stream on his YouTube channel.
Website:
https://www.richarddolanpress.com/ 
Mon-Thu. 10:00pm EST | 08:00pm MST | 07:00pm PST
#LIVE on http://jimmychurchradio.com
Facebook https://facebook.com/JimmyChurchRadio
Periscope  @JChurchRadio
YouTube  youtube.com/user/KJCRFadeToBlack</t>
  </si>
  <si>
    <t>9kOo9_BCNsw</t>
  </si>
  <si>
    <t>https://youtu.be/ofnY3dKnXk4</t>
  </si>
  <si>
    <t>July 2, 2020 FADE TO BLACK #Live Stream:  Richard Dolan / UFO UAP Updates
The way to #Sandbox is #F2B
Tonight, Richard Dolan joins us for a full conversation on all of the recent UFO/UAP news throughout the world.
Richard is one of the world’s leading researchers and writers on the subject of UFOs and believes that they constitute the greatest mystery of our time.
Dolan completed his graduate work at the University of Rochester, where he studied U.S. Cold War strategy, European history, and international diplomacy. Richard also studied at Alfred University and Oxford University.
He is the author of UFOs and the National Security State, he co-authored with Bryce Zabel, A.D. After Disclosure and his latest book is: UFOs and the 21st Century Mind.
Richard hosts a weekly radio show, The Richard Dolan Show, on KGRA radio. He is currently featured on several television series and documentaries, including Ancient Aliens, Hangar One: The UFO Files and Close Encounters.
In addition to his research, Richard’s company, Richard Dolan Press, publishes innovative books by authors from around the world and he hosts his weekly live stream on his YouTube channel.
Website:
https://www.richarddolanpress.com/ 
Our LIVE show 7-10pm PT Mon-Thursday:
https://jimmychurchradio.com/
FADE to BLACK Fadernaut Memberships:
https://jimmychurchradio.com/membership-options/
FADE to BLACK Podcast subscriptions:
https://jimmychurchradio.com/podcast/
FADE to BLACK on Facebook:
https://facebook.com/JimmyChurchRadio</t>
  </si>
  <si>
    <t>ofnY3dKnXk4</t>
  </si>
  <si>
    <t>2020 07 01</t>
  </si>
  <si>
    <t>https://youtu.be/LhZAeYo11Us</t>
  </si>
  <si>
    <t>June 30, 2020 FADE TO BLACK #Live Stream #F2B - Scott Wolter   Texas Mysteries</t>
  </si>
  <si>
    <t>June 30, 2020 FADE TO BLACK #Live Stream:  Scott Wolter / Texas Mysteries 
The way to #Sandbox is #F2B
Tonight, Scott Wolter joins us for a discussion about his recent trip to Texas, which he has just returned from right before the show tonight... that's right, we traveled to the future and already know this.
Scott Wolter is an author and host of America Unearthed and has been the President of American Petrographic Services since 1990.
Scott is responsible for the independent petrographic analysis testing laboratory where the Kensington Rune stone was brought for investigation in 2000. He’s been the principal petrographer in more than 5,000 investigations throughout the U.S., Canada and Puerto Rico, including the evaluation of fire damaged concrete at the Pentagon following the attacks of September 11, 2001.
http://www.hookedx.com
http://scottwolteranswers.blogspot.com/ 
Our LIVE show 7-10pm PT Mon-Thursday:
https://jimmychurchradio.com/
FADE to BLACK Fadernaut Memberships:
https://jimmychurchradio.com/membership-options/
FADE to BLACK Podcast subscriptions:
https://jimmychurchradio.com/podcast/
FADE to BLACK on Facebook:
https://facebook.com/JimmyChurchRadio</t>
  </si>
  <si>
    <t>LhZAeYo11Us</t>
  </si>
  <si>
    <t>2020 06 30</t>
  </si>
  <si>
    <t>https://youtu.be/K_Az7Ss1FaA</t>
  </si>
  <si>
    <t>June 30, 2020 FADE TO BLACK #Live Stream:  Scott Wolter / Texas Mysteries 
The way to #Sandbox is #F2B
Tonight, Scott Wolter joins us for a discussion about his recent trip to Texas, which he has just returned from right before the show tonight... that's right, we traveled to the future and already know this.
Scott Wolter is an author and host of America Unearthed and has been the President of American Petrographic Services since 1990.
Scott is responsible for the independent petrographic analysis testing laboratory where the Kensington Rune stone was brought for investigation in 2000. He’s been the principal petrographer in more than 5,000 investigations throughout the U.S., Canada and Puerto Rico, including the evaluation of fire damaged concrete at the Pentagon following the attacks of September 11, 2001.
http://www.hookedx.com
http://scottwolteranswers.blogspot.com/ 
Mon-Thu. 10:00pm EST | 08:00pm MST | 07:00pm PST
#LIVE on http://jimmychurchradio.com
Facebook https://facebook.com/JimmyChurchRadio
Periscope  @JChurchRadio
YouTube  youtube.com/user/KJCRFadeToBlack</t>
  </si>
  <si>
    <t>K_Az7Ss1FaA</t>
  </si>
  <si>
    <t>2020 06 29</t>
  </si>
  <si>
    <t>https://youtu.be/VmZNAjG1LUA</t>
  </si>
  <si>
    <t>June 29, 2020 FADE TO BLACK #Live Stream #F2B - Quittspiracy 6 With Jason Quitt  747-228-2051</t>
  </si>
  <si>
    <t>June 29, 2020 FADE TO BLACK #Live Stream:  Quittspiracy 6 With Jason Quitt  747-228-2051
The way to #Sandbox is #F2B
Tonight is Quittspiracy 6 with Jason Quitt. What started off as a single event has turned into one of our most popular series of shows, evah, and tonight we will continue the tradition of bringing you the craziest conspiracy theories in history and rating them... one to four pipes!
Jason is a graduate of the Institute of Energy Wellness, and a student of Algonquin Shamanism and has been training and working with many teachers, shamans, and traditional healers from around the world.
Mr. Quitt is also the author of “The Egyptian Postures of Power Ancient Qi Gong System” and “The Yosef Codes – Sacred geometry Mandalas”.
Website: https://thecrystalsun.com/
Mon-Thu. 10:00pm EST | 08:00pm MST | 07:00pm PST
#LIVE on http://jimmychurchradio.com
Facebook https://facebook.com/JimmyChurchRadio
Periscope  @JChurchRadio
YouTube  youtube.com/user/KJCRFadeToBlack</t>
  </si>
  <si>
    <t>VmZNAjG1LUA</t>
  </si>
  <si>
    <t>https://youtu.be/4L1E4y7Nhtk</t>
  </si>
  <si>
    <t>4L1E4y7Nhtk</t>
  </si>
  <si>
    <t>2020 06 25</t>
  </si>
  <si>
    <t>https://youtu.be/jKuGaBFw2pA</t>
  </si>
  <si>
    <t>June 25, 2020 FADE TO BLACK #Live Stream #F2B - FADERNIGHT! 747-228-2051</t>
  </si>
  <si>
    <t>June 25, 2020 FADE TO BLACK #Live Stream: OPEN LINES FADERNIGHT
The way to #Sandbox is #F2B
Tonight, our guest is You!  747-228-2051
Mon-Thu. 10:00pm EST | 08:00pm MST | 07:00pm PST
#LIVE on http://jimmychurchradio.com
Facebook https://facebook.com/JimmyChurchRadio
Periscope  @JChurchRadio
YouTube  youtube.com/user/KJCRFadeToBlack</t>
  </si>
  <si>
    <t>jKuGaBFw2pA</t>
  </si>
  <si>
    <t>2020 06 24</t>
  </si>
  <si>
    <t>https://youtu.be/N5f-Tr_8SJM</t>
  </si>
  <si>
    <t>June 24, 2020 FADE TO BLACK #Live Stream #F2B - RIZ VIRK</t>
  </si>
  <si>
    <t>June 24, 2020 FADE TO BLACK #Live Stream: Riz Virk / on AI 
The way to #Sandbox is #F2B
Author and researcher, Rizwan (“Riz”) Virk is a successful entrepreneur, angel investor, bestselling author, video game industry pioneer, and independent film producer.
Riz currently runs Bayview Labs and Play Labs at MIT, a startup accelerator held on campus at the Massachusetts Institute of Technology. Riz received a B.S. in Computer Science and Engineering from MIT, and a M.S. in Management from Stanford's GSB.
Riz's many startups have created products used by thousands of enterprise customers, and his games have been downloaded millions of times, including Tap Fish, Bingo Run, Penny Dreadful: Demimonde, and Grimm: Cards of Fate.
Riz is a prolific Silicon Valley angel investor, having invested in many startups including Tapjoy, Telltale Games, Discord, Funzio, Pocket Gems, Moon Express and many others.
Riz Virk On Fade To Black November 29thRiz has produced many indie films, including Turquoise Rose, Thrive: What On Earth Will It Take? which has been viewed more than 70 million times, Sirius, and the cult classic Knights of Badassdom, starring Peter Dinklage and Summer Glau.
Riz’s first book, Zen Entrepreneurship: Walking the Path of the Career Warrior, reached the top of Amazon’s business and spiritual bestseller lists and has inspired entrepreneurs and spiritual seekers around the world.
His startups have been featured in Inc. Magazine, The Boston Globe, The Wall Street Journal, Tech Crunch, Gamasutra, Venture Beat, and were even skewered on the Daily Show with Jon Stewart. He speaks regularly on subjects such as startups, video games, meditation, and career success both in-person and online on shows such as Coast to Coast AM.
Tonight we are going to discuss our community...how to succeed in it..and also how Silicon Valley and it's power views UFOs, the supernatural and consciousness.
Website: http://www.zenentrepreneur.com
Mon-Thu. 10:00pm EST | 08:00pm MST | 07:00pm PST
#LIVE on http://jimmychurchradio.com
Facebook https://facebook.com/JimmyChurchRadio
Periscope  @JChurchRadio
YouTube  youtube.com/user/KJCRFadeToBlack</t>
  </si>
  <si>
    <t>N5f-Tr_8SJM</t>
  </si>
  <si>
    <t>2020 06 23</t>
  </si>
  <si>
    <t>https://youtu.be/albFrxKsTI8</t>
  </si>
  <si>
    <t>June 23, 2020 FADE TO BLACK #Live Stream #F2B - LAIRD SCRANTON</t>
  </si>
  <si>
    <t>June 23, 2020 FADE TO BLACK #Live Stream: Laird Scranton / 
The way to #Sandbox is #F2B
Tonight, author and researcher, Laird Scranton joins us to talk about his new book: Primal Wisdom of the Ancients, which is set for release in July 2020.
Laird Scranton (Vassar College 1975) is the author of a series of books and other writings on ancient cosmology and language. These include articles published in the University of Chicago’s Anthropology News academic journal, Temple University’s Encyclopedia of African Religion and the Encyclopedia Britannica. He is featured in John Anthony West’s Magical Egypt documentary series and in Carmen Boulter’s documentary The Pyramid Code.
He is a frequent guest on a wide range of radio and podcast interview shows including Red Ice Radio, Coast-to-Coast AM and Beyond Belief with George Noory, and FADE to BLACK.
Laird's books include: The Science of the Dogon, Sacred Symbols of the Dogon, The Cosmological Origins of Myth and Symbol, The Velikovsky Heresies, and The Mystery of Skara Brae.
Mon-Thu. 10:00pm EST | 08:00pm MST | 07:00pm PST
#LIVE on http://jimmychurchradio.com
Facebook https://facebook.com/JimmyChurchRadio
Periscope  @JChurchRadio
YouTube  youtube.com/user/KJCRFadeToBlack</t>
  </si>
  <si>
    <t>albFrxKsTI8</t>
  </si>
  <si>
    <t>2020 06 22</t>
  </si>
  <si>
    <t>https://youtu.be/RuAaSC4V1fU</t>
  </si>
  <si>
    <t>June 22, 2020 FADE TO BLACK #Live Stream #F2B - Gary Osborn   The Rendlesham Binary Code</t>
  </si>
  <si>
    <t>June 22, 2020 FADE TO BLACK #Live Stream: GARY OSBORN
The way to #Sandbox is #F2B
Tonight, Gary Osborn joins us to talk about his research with the 'binary' number sequence that Jim Penniston received as a download during and after his encounter in the Rendlesham Forest Incident.
Gary has written two books, co-authored with Philip Gardiner - The Serpent Grail in 2005 and The Shining Ones, 2006, and The Giza Prophecy with Scott Creighton in 2009.
He has written a series of articles for both Mindscape and Heretic Magazines of which he is a regular contributor, and also New Dawn magazine with Scott Creighton.
His current book is The Rendlesham Enigma, Book One: Timeline, co-authored with Jim Penniston.
Website: http://garyosborn.moonfruit.com/welcome/4516007036
Mon-Thu. 10:00pm EST | 08:00pm MST | 07:00pm PST
#LIVE on http://jimmychurchradio.com
Facebook https://facebook.com/JimmyChurchRadio
Periscope  @JChurchRadio
YouTube  youtube.com/user/KJCRFadeToBlack</t>
  </si>
  <si>
    <t>RuAaSC4V1fU</t>
  </si>
  <si>
    <t>2020 06 18</t>
  </si>
  <si>
    <t>https://youtu.be/Py7Tzu8kKPU</t>
  </si>
  <si>
    <t>June 18, 2020 FADE TO BLACK #Live Stream #F2B - OPEN LINES 747-228-2051</t>
  </si>
  <si>
    <t>June 18, 2020 FADE TO BLACK #Live Stream: OPEN LINES 747-228-2051 FADERNIGHT
The way to #Sandbox is #F2B
Tonight our guest is You! 
Mon-Thu. 10:00pm EST | 08:00pm MST | 07:00pm PST
#LIVE on http://jimmychurchradio.com
Facebook https://facebook.com/JimmyChurchRadio
Periscope  @JChurchRadio
YouTube  youtube.com/user/KJCRFadeToBlack</t>
  </si>
  <si>
    <t>Py7Tzu8kKPU</t>
  </si>
  <si>
    <t>2020 06 17</t>
  </si>
  <si>
    <t>https://youtu.be/FffzGbqwJRs</t>
  </si>
  <si>
    <t>June 17, 2020 FADE TO BLACK #Live Stream #F2B -  Dr. Dean Radin</t>
  </si>
  <si>
    <t>June 17, 2020 FADE TO BLACK #Live Stream: Dr. Dean Radin
The way to #Sandbox is #F2B
Tonight our guest is DR. Dean Radin and we are going to discuss the mind, the brain, the latest research in consciousness, and how hard science is finally trying to figure out what is really going on.
Dean Radin, Ph.D., is Chief Scientist at the INSTITUTE OF NOETIC SCIENCES (IONS). Before joining the research staff at IONS in 2001, he held appointments at AT&amp;T Bell Labs, Princeton University, University of Edinburgh, and SRI International. He is author or co-author of over 250 technical and popular articles, three dozen book chapters, and three books including the award-winning The Conscious Universe (HarperOne, 1997), Entangled Minds (Simon &amp; Schuster, 2006), and the 2014 Silver Nautilus Book Award winner, SUPERNORMAL (Random House, 2013).
Websites:
https://www.noetic.org/
Mon-Thu. 10:00pm EST | 08:00pm MST | 07:00pm PST
#LIVE on http://jimmychurchradio.com
Facebook https://facebook.com/JimmyChurchRadio
Periscope  @JChurchRadio
YouTube  youtube.com/user/KJCRFadeToBlack</t>
  </si>
  <si>
    <t>FffzGbqwJRs</t>
  </si>
  <si>
    <t>2020 06 16</t>
  </si>
  <si>
    <t>https://youtu.be/eSyzMTn2OrE</t>
  </si>
  <si>
    <t>June 16, 2020 FADE TO BLACK #Live Stream #F2B -  Walter Cruttenden</t>
  </si>
  <si>
    <t>June 16, 2020 FADE TO BLACK #Live Stream: Walter Cruttenden
The way to #Sandbox is #F2B
Tonight our guest is Walter Cruttenden and we are going to discuss the latest research into our universe, the Milky Way, star systems, FRBs, exoplanets, physics, and philosophy.
Walter is the director of the Binary Research Institute, an archaeoastronomy think tank in California. He is the author of the book Lost Star of Myth and Time and the award-winning documentary The Great Year, narrated by James Earl Jones. Cruttenden’s work focuses on the astronomy of ancient cultures throughout the world and their shared belief in vast cycles of time with alternating dark and golden ages.
Websites:
https://cpakonline.com/
http://binaryresearchinstitute.com/ 
Mon-Thu. 10:00pm EST | 08:00pm MST | 07:00pm PST
#LIVE on http://jimmychurchradio.com
Facebook https://facebook.com/JimmyChurchRadio
Periscope  @JChurchRadio
YouTube  youtube.com/user/KJCRFadeToBlack</t>
  </si>
  <si>
    <t>eSyzMTn2OrE</t>
  </si>
  <si>
    <t>2020 06 15</t>
  </si>
  <si>
    <t>https://youtu.be/22AkZDuvInA</t>
  </si>
  <si>
    <t>June 15, 2020 FADE TO BLACK #Live Stream #F2B Facebook AMA On Fade To Black</t>
  </si>
  <si>
    <t>June 15, 2020 FADE TO BLACK #Live Stream Facebook AMA On Fade To Black
The way to #Sandbox is #F2B
Tonight is our Facebook AMA exclusively with our FB Radio Page audience. We've already done AMA's with Twitter and YouTube and tonight, as promised, is for everyone on the Jimmy Church Radio company page where we broadcast our stream each night.
So, post your questions in the comments during the broadcast and each one will be answered, in order, all night long.
You can join our FB radio page here: https://www.facebook.com/JimmyChurchRadio/
 Mon-Thu. 10:00pm EST | 08:00pm MST | 07:00pm PST
#LIVE on http://jimmychurchradio.com
Facebook https://facebook.com/JimmyChurchRadio
Periscope  @JChurchRadio
YouTube  youtube.com/user/KJCRFadeToBlack</t>
  </si>
  <si>
    <t>22AkZDuvInA</t>
  </si>
  <si>
    <t>2020 06 11</t>
  </si>
  <si>
    <t>https://youtu.be/-cVqHGZG0EU</t>
  </si>
  <si>
    <t>June 11, 2020 FADE TO BLACK #Live Stream #F2B Fadernight  747-228-2051</t>
  </si>
  <si>
    <t>June 11, 2020 FADE TO BLACK #Live Stream OPEN LINES  747-228-2051
The way to #Sandbox is #F2B
Tonight, our guest is You. 
 Mon-Thu. 10:00pm EST | 08:00pm MST | 07:00pm PST
#LIVE on http://jimmychurchradio.com
Facebook https://facebook.com/JimmyChurchRadio
Periscope  @JChurchRadio
YouTube  youtube.com/user/KJCRFadeToBlack</t>
  </si>
  <si>
    <t>-cVqHGZG0EU</t>
  </si>
  <si>
    <t>2020 06 10</t>
  </si>
  <si>
    <t>https://youtu.be/Oy_-SPotdk4</t>
  </si>
  <si>
    <t>June 10, 2020 FADE TO BLACK #Live Stream #F2B Bruce R. Fenton</t>
  </si>
  <si>
    <t>June 10, 2020 FADE TO BLACK #Live Stream #F2B Bruce R. Fenton / Exogenesis: Hybrid Humans
The way to #Sandbox is #F2B
Tonight, our guest is Bruce R. Fenton and we are going to discuss the release of his new book: 'Exogenesis: Human Hybrids, A Scientific History of Extraterrestrial Genetic Manipulation', co-authored with his wife, Daniella Fenton.
Bruce is a British multidisciplinary scientific researcher. His expeditions have been featured in mainstream newspapers such as the UK Telegraph &amp; Daily Mail newspaper as well as on the Science Channel's 'The Unexplained Files'. Bruce is currently a recurring guest expert on History Channel's Ancient Aliens in seasons 14 and 15. He has two books, 'The Forgotten Exodus: The Into Africa Theory of Human Evolution' (foreword by Graham Hancock) and 'Exogenesis: Hybrid Humans - A Scientific History of Extraterrestrial Genetic Manipulation' (foreword by Erich von Daniken).
Website: http://ancientnews.net/
http://brucefenton.info/
Book: Exogenesis: Hybrid Humans
 Mon-Thu. 10:00pm EST | 08:00pm MST | 07:00pm PST
#LIVE on http://jimmychurchradio.com
Facebook https://facebook.com/JimmyChurchRadio
Periscope  @JChurchRadio
YouTube  youtube.com/user/KJCRFadeToBlack</t>
  </si>
  <si>
    <t>Oy_-SPotdk4</t>
  </si>
  <si>
    <t>2020 06 09</t>
  </si>
  <si>
    <t>https://youtu.be/dsq8b8f_GHI</t>
  </si>
  <si>
    <t>June 9, 2020 FADE TO BLACK #Live Stream #F2B Del Bigtree   The Highwire</t>
  </si>
  <si>
    <t>June 9, 2020 FADE TO BLACK #Live Stream #F2B Del Bigtree / The Highwire 
The way to #Sandbox is #F2B
Tonight, our guest is Del Bigtree, CEO of Informed Consent Action Network, who produced the film 'Vaxxed: From Cover-Up to Catastrophe'. We will be talking about the new coronavirus vaccine and what it will mean for billions of people on planet earth.
Del was an Emmy Award-winning producer on the daytime talk show The Doctors, for six years. With a background both as a filmmaker and an investigative medical journalist, he is best known for combining visually impactful imagery, raw emotional interviews and unbiased investigative research into stories that push the envelope of daytime television. Some of his most thought-provoking episodes include a rare televised debate between Monsanto’s head of toxicology Dr. Donna Farmer and GMO activist Jeffrey Smith.
Websites:
https://thehighwire.com/
https://vaxxedthemovie.com/
 Mon-Thu. 10:00pm EST | 08:00pm MST | 07:00pm PST
#LIVE on http://jimmychurchradio.com
Facebook https://facebook.com/JimmyChurchRadio
Periscope  @JChurchRadio
YouTube  youtube.com/user/KJCRFadeToBlack</t>
  </si>
  <si>
    <t>dsq8b8f_GHI</t>
  </si>
  <si>
    <t>2020 06 08</t>
  </si>
  <si>
    <t>https://youtu.be/gAIBZWW4MOY</t>
  </si>
  <si>
    <t>June 8, 2020 FADE TO BLACK #Live Stream #F2B Nadine Lalich</t>
  </si>
  <si>
    <t>June 8, 2020 FADE TO BLACK #Live Stream #F2B Nadine Lalich / Evolution - Coming To Terms With The ET Presence
The way to #Sandbox is #F2B
Tonight our guest is Nadine Lalich and we'll be discussing her new book: 'Alien Experiences Book Two: Evolution, Coming to Terms with the ET Presence'.
Nadine entered the field of Ufology in 2004, to investigate a series of frightening experiences that had transpired the previous 13 years. The first event occurred in June of 1991 while she and a friend were camping in Sedona, Arizona.
Along with diverse legal experience, Nadine has been an avid researcher of a variety of subjects related to psychology, physical healing, personal and spiritual growth, and techniques for healing trauma and addiction.
Nadine has written two books: 'Evolution – Coming to Terms with the ET Presence', and 'Alien Experiences - 25 Cases of Close Encounter' (coauthored by psychotherapist Barbara Lamb). She is also the author and illustrator of the children’s book, 'Finding Happiness: A Magical Tale about the Power of Positive Thinking'.
Nadine appeared in the New Paradigm Films’ documentary, 'The Day Before Disclosure' and Discovery Channel’s 'Best Evidence'. She has been a guest on numerous radio shows and a featured speaker for various MUFON chapters. Her articles appear regularly in JAR Magazine Journal of Abduction Research.
Website: https://www.alienexperiences.com/
 Mon-Thu. 10:00pm EST | 08:00pm MST | 07:00pm PST
#LIVE on http://jimmychurchradio.com
Facebook https://facebook.com/JimmyChurchRadio
Periscope  @JChurchRadio
YouTube  youtube.com/user/KJCRFadeToBlack</t>
  </si>
  <si>
    <t>gAIBZWW4MOY</t>
  </si>
  <si>
    <t>https://youtu.be/QWOkmFPlZvc</t>
  </si>
  <si>
    <t>QWOkmFPlZvc</t>
  </si>
  <si>
    <t>2020 06 04</t>
  </si>
  <si>
    <t>https://youtu.be/zXzJl1UyXqg</t>
  </si>
  <si>
    <t>June 4, 2020 FADE TO BLACK #Live Stream #F2B FADERNIGHT 747-228-2051</t>
  </si>
  <si>
    <t>June 4, 2020, FADERNIGHT 747-228-2051
The way to #Sandbox is #F2B
OPEN LINES 
 Mon-Thu. 10:00pm EST | 08:00pm MST | 07:00pm PST
#LIVE on http://jimmychurchradio.com
Facebook https://facebook.com/JimmyChurchRadio
Periscope  @JChurchRadio
YouTube  youtube.com/user/KJCRFadeToBlack</t>
  </si>
  <si>
    <t>zXzJl1UyXqg</t>
  </si>
  <si>
    <t>2020 06 03</t>
  </si>
  <si>
    <t>https://youtu.be/LfOAKH6Hlgs</t>
  </si>
  <si>
    <t>June 3, 2020 FADE TO BLACK #Live Stream #F2B GRANT CAMERON</t>
  </si>
  <si>
    <t>June 3, 2020, Grant Cameron/ Current UFO Headlines 
The way to #Sandbox is #F2B
Tonight, our guest is UFO researcher and author, Grant Cameron. We will cover all of the latest UFO/ET/UAP headlines from around the world in another open and comprehensive conversation.
Grant has been a UFO researcher since 1975, and was recognized as both the Leeds Conference International Researcher of the Year and the UFO Congress Researcher of the Year. He is a world-renowned expert on UFOs, conspiracies, government cover-ups, and has spent decades watching and chronicling developments around extraterrestrial contact. He is the author of 'Charlie Red Star'.
Website: http://beyondpresidentialufo.com/
 Mon-Thu. 10:00pm EST | 08:00pm MST | 07:00pm PST
#LIVE on http://jimmychurchradio.com
Facebook https://facebook.com/JimmyChurchRadio
Periscope  @JChurchRadio
YouTube  youtube.com/user/KJCRFadeToBlack</t>
  </si>
  <si>
    <t>LfOAKH6Hlgs</t>
  </si>
  <si>
    <t>2020 06 02</t>
  </si>
  <si>
    <t>https://youtu.be/N0LY4iK6cnw</t>
  </si>
  <si>
    <t>June 2, 2020 FADE TO BLACK #Live Stream #F2B ERIC RAINS</t>
  </si>
  <si>
    <t>June 2, 2020, Eric Raines On Fade To Black
The way to #Sandbox is #F2B
Tonight, our guest is Eric Raines and we'll cover how to deal with our emotions during the corona-virus crisis and the George Floyd protests that are gripping our nation.
Eric was awakened after an intense energetic activation in 2012 when he became aware of the energetic implantation and parasitic construct, by direct observation. The experience led him on a journey to self discovery. This, coupled with ample real world practice, allowed him to gain a deep understanding of this invasive system, how to promote self protection through daily practices, and how to remove these false constructs from himself and others.
Eric currently implements energetic tools ranging from parasite/implant removal, meridian clearing/balancing, crystalline organ rejuvenation, theta healing, soul fragment retrieval, remote lymphatic work, and GoldenLight energy work. Physical based practices such as Quantum Pause Breathing, Reverse Breathing, self lymphatic massage, Cycle Stretching, Chi Kung (Qigong), and meditation are also used.
Eric considers it his duty, his life's purpose, to share this information with the world, to free all of humanity from the ravages of this system and to help create a world filled with Love, community and light.
Website: https://www.unleashingnaturalhumanity.com/
 Mon-Thu. 10:00pm EST | 08:00pm MST | 07:00pm PST
#LIVE on http://jimmychurchradio.com
Facebook https://facebook.com/JimmyChurchRadio
Periscope  @JChurchRadio
YouTube  youtube.com/user/KJCRFadeToBlack</t>
  </si>
  <si>
    <t>N0LY4iK6cnw</t>
  </si>
  <si>
    <t>2020 06 01</t>
  </si>
  <si>
    <t>https://youtu.be/G7XpWCksLiI</t>
  </si>
  <si>
    <t>June 1, 2020 FADE TO BLACK #Live Stream #F2B George Floyd Protests, Open Lines  747-228-2051</t>
  </si>
  <si>
    <t>June 1, 2020, OPEN LINES 747-228-2051
The way to #Sandbox is #F2B
YOUR calls, YOUR thoughts, YOUR voice.
 Mon-Thu. 10:00pm EST | 08:00pm MST | 07:00pm PST
#LIVE on http://jimmychurchradio.com
Facebook https://facebook.com/JimmyChurchRadio
Periscope  @JChurchRadio
YouTube  youtube.com/user/KJCRFadeToBlack</t>
  </si>
  <si>
    <t>G7XpWCksLiI</t>
  </si>
  <si>
    <t>2020 05 28</t>
  </si>
  <si>
    <t>https://youtu.be/fJWN1uzM15Y</t>
  </si>
  <si>
    <t>FADE TO BLACK #Live Stream #F2B Fadernight – Open Lines May 28th  747-228-2051</t>
  </si>
  <si>
    <t>May 28, 2020,  Fadernight – Open Lines May 28th  747-228-2051
The way to #Sandbox is #F2B
YOUR calls, YOUR thoughts, YOUR voice.
 Mon-Thu. 10:00pm EST | 08:00pm MST | 07:00pm PST
#LIVE on http://jimmychurchradio.com
Facebook https://facebook.com/JimmyChurchRadio
Periscope  @JChurchRadio
YouTube  youtube.com/user/KJCRFadeToBlack</t>
  </si>
  <si>
    <t>fJWN1uzM15Y</t>
  </si>
  <si>
    <t>2020 05 27</t>
  </si>
  <si>
    <t>https://youtu.be/VUi9stU6znY</t>
  </si>
  <si>
    <t>FADE TO BLACK #Live Stream #F2B May 27, 2020 -  Quittspiracy #5,  with Jason Quitt</t>
  </si>
  <si>
    <t>May 27, 2020,  AMA
The way to #Sandbox is #F2B
Tonight is our Quittspiracy #5,  with Jason Quitt.
We'll bring some fresh conspiracies to the table and rate them all: One to Four pipes.
Jason Quitt is a Producer, Researcher, and a Teacher of The Egyptian Postures of Power Qi Gong system, student of Algonquin Shamanism and runs the Crystal Sun website, where you can purchase exclusive Auralite 23 Crystals and much more.
Website: https://thecrystalsun.com/
Mon-Thu. 10:00pm EST | 08:00pm MST | 07:00pm PST
#LIVE on http://jimmychurchradio.com
Facebook https://facebook.com/JimmyChurchRadio
Periscope  @JChurchRadio
YouTube  youtube.com/user/KJCRFadeToBlack</t>
  </si>
  <si>
    <t>VUi9stU6znY</t>
  </si>
  <si>
    <t>https://youtu.be/ftexkCFlN8U</t>
  </si>
  <si>
    <t>FADE TO BLACK #Live Stream #F2B May 26, 2020 - YouTube AMA</t>
  </si>
  <si>
    <t>May 26, 2020,  AMA
The way to #Sandbox is #F2B
Ask Me Anything with our YouTube Chatroom!
Tonight we are doing our AMA with questions coming straight from our YouTube audience. Jimmy will be hanging out in the YouTube chat all night long answering all of your questions for the first time. Church will be nice and fresh after a four-day Memorial Weekend. This should be good.
https://www.youtube.com/user/KJCRFadeToBlack/
Mon-Thu. 10:00pm EST | 08:00pm MST | 07:00pm PST
#LIVE on http://jimmychurchradio.com
Facebook https://facebook.com/JimmyChurchRadio
Periscope  @JChurchRadio
YouTube  youtube.com/user/KJCRFadeToBlack</t>
  </si>
  <si>
    <t>ftexkCFlN8U</t>
  </si>
  <si>
    <t>https://youtu.be/Qblm6PXU0Bw</t>
  </si>
  <si>
    <t>FADE TO BLACK #Live Stream #F2B May 21, 2020 - Linda Moulton Howe</t>
  </si>
  <si>
    <t>May 21, 2020,   Linda Moulton Howe
The way to #Sandbox is #F2B
Tonight, Linda Moulton Howe is here to present her latest research into the coronavirus and COVID-19, it's origins, it's impact and the future.
Linda is a graduate of Stanford University with a Master’s Degree in Communication. She has devoted her documentary film, television, radio, writing and reporting career to productions concerning science, medicine and the environment. Ms. Howe has received three regional Emmys, a national Emmy nomination and a Station Peabody award, among others...
Linda has Earthfiles.com, has appeared on Ancient Aliens since it’s first season… and has traveled in Venezuela, Peru, Brazil, England, Norway, France, Switzerland, The Netherlands, Yugoslavia, Turkey, Ethiopia, Kenya, Egypt, Australia, Japan, Canada, Mexico, the Yucatan and Puerto Rico.
In addition to all of her traveling and research, every Wednesday evening, Linda is live on YouTube hanging out with her Earthfiles audience.
Website: https://www.earthfiles.com/
Mon-Thu. 10:00pm EST | 08:00pm MST | 07:00pm PST
#LIVE on http://jimmychurchradio.com
Facebook https://facebook.com/JimmyChurchRadio
Periscope  @JChurchRadio
YouTube  youtube.com/user/KJCRFadeToBlack</t>
  </si>
  <si>
    <t>Qblm6PXU0Bw</t>
  </si>
  <si>
    <t>2020 05 20</t>
  </si>
  <si>
    <t>https://youtu.be/spRIKh1Y_qQ</t>
  </si>
  <si>
    <t>FADE TO BLACK #Live Stream #F2B May 20, 2020 - Dr. Robert M. Schoch</t>
  </si>
  <si>
    <t>May 20, 2020,   Dr. Robert M. Schoch
The way to #Sandbox is #F2B
Tonight is our Gobekli Tepe Special Event with Robert Schoch! We will be talking about his recent trip and documentary to the historic site, it's history and the recent media coverage about how geometry was used in it's contruction over 10,000 years ago.
Dr. Robert M. Schoch, a full-time faculty member at the College of General Studies at Boston University since 1984, earned his Ph.D. in Geology and Geophysics at Yale University, his M.S. and M.Phil. in Geology and Geophysics from Yale, as well as degrees in Anthropology (B.A.) and Geology (B.S.) from George Washington University.
In the early 1990s, Dr. Schoch along with John Anthony West, recast the date of the Great Sphinx of Egypt from 2,600 BC back to 10,500 BC… by demonstrating that the monument has been heavily eroded by water despite the fact that its location on the edge of the Sahara has endured hyper-arid climactic conditions for the past 5,000 years.
Dr. Schoch revealed to the world that mankind’s history is greater and older than previously believed.
Tonight we are going to talk about his new documentary film project, cover his latest research into our past, lost civilizations and the lastest news from Giza, Egypt.
Website: https://www.robertschoch.com/
Mon-Thu. 10:00pm EST | 08:00pm MST | 07:00pm PST
#LIVE on http://jimmychurchradio.com
Facebook https://facebook.com/JimmyChurchRadio
Periscope  @JChurchRadio
YouTube  youtube.com/user/KJCRFadeToBlack</t>
  </si>
  <si>
    <t>spRIKh1Y_qQ</t>
  </si>
  <si>
    <t>2020 05 19</t>
  </si>
  <si>
    <t>https://youtu.be/dAs5v4xks6s</t>
  </si>
  <si>
    <t>FADE TO BLACK #Live Stream #F2B May 19, 2020 - GREGG HOUSH</t>
  </si>
  <si>
    <t>May 19, 2020,  Gregg Housh
The way to #Sandbox is #F2B
Tonight our guest is Gregg Housh and we are going to discuss the recent hacking of a New York law firm by 'REvil'. They stole secret files and are demanding a ransom of $42million and threaten to reveal "dirty laundry" on Donald Trump'.
Gregg Housh spent much of his teens and early 20s evading an FBI task force while helping to operate the Internet's foremost software pirating rings and otherwise living the life of a criminal hacker. In 2000 the chase was finally over and he was arrested.
The next seven years were spent in and out of court until he plead guilty to conspiracy to violate copyright laws in 2007. He was incarcerated in a federal penitentiary, including a 27 day stay in solitary. Upon release, he worked a series of computer-related jobs while continuing to participate in various online subcultures. Soon after his key role in Anonymous's global protest campaign against the Church of Scientology was made public in 2008, Housh began serving as a media interpreter and interview subject for newspapers, websites, radio, and television. He has appeared on countless news programs and been quoted in publications around the world; meanwhile, he has continued to work with Anonymous participants on various operations, offering advice and other forms of support as needed.
Website: https://gregghoush.com/ 
Mon-Thu. 10:00pm EST | 08:00pm MST | 07:00pm PST
#LIVE on http://jimmychurchradio.com
Facebook https://facebook.com/JimmyChurchRadio
Periscope  @JChurchRadio
YouTube  youtube.com/user/KJCRFadeToBlack</t>
  </si>
  <si>
    <t>dAs5v4xks6s</t>
  </si>
  <si>
    <t>2020 05 18</t>
  </si>
  <si>
    <t>https://youtu.be/4JGYlcdkLA0</t>
  </si>
  <si>
    <t>FADE TO BLACK #Live Stream #F2B May 18, 2020 - NICK POPE</t>
  </si>
  <si>
    <t>May 18, 2020,  Nick Pope
The way to #Sandbox is #F2B
Tonight, Nick Pope joins us to talk about the recent Rendlesham Forest news and the Navy and Pentagon 'officially' releasing 'UFO' videos.
Author, journalist, and TV personality Nick Pope ran the British government’s UFO program, leading the media to call him the real Fox Mulder. He’s recognized as one of the world’s leading experts on UFOs, the unexplained, and conspiracy theories.
Nick is the media’s go-to person for UFOs. He’s made appearances on numerous TV news shows and documentaries, including Good Morning America, Nightline, Tucker Carlson Tonight, and Ancient Aliens. He’s also written for The New York Times, for the BBC News website and for NBC’s technology and science site, and has acted as consultant/spokesperson on numerous alien-themed movies, TV shows, and video games.
Nick Pope gives talks and takes part in academic conferences, fan conventions, and debates all around the world. He’s spoken at the National Press Club, the Royal Albert Hall, the Science Museum and the Global Competitiveness Forum, and has debated at the Oxford Union and the Cambridge Union Society.
Website: http://nickpope.net/
Mon-Thu. 10:00pm EST | 08:00pm MST | 07:00pm PST
#LIVE on http://jimmychurchradio.com
Facebook https://facebook.com/JimmyChurchRadio
Periscope  @JChurchRadio
YouTube  youtube.com/user/KJCRFadeToBlack</t>
  </si>
  <si>
    <t>4JGYlcdkLA0</t>
  </si>
  <si>
    <t>2020 05 14</t>
  </si>
  <si>
    <t>https://youtu.be/rTH0LrNjphQ</t>
  </si>
  <si>
    <t>FADE TO BLACK #Live Stream #F2B May 14, 2020 - FADERNIGHT Open Lines 747-228-2051</t>
  </si>
  <si>
    <t>May 14, 2020,  Fadernight / Call-In #  747-228-2051
The way to #Sandbox is #F2B
Tonight, our guest is You. 
(please, turn Jimmy down in the background)
Mon-Thu. 10:00pm EST | 08:00pm MST | 07:00pm PST
#LIVE on http://jimmychurchradio.com
Facebook https://facebook.com/JimmyChurchRadio
Periscope  @JChurchRadio
YouTube  youtube.com/user/KJCRFadeToBlack</t>
  </si>
  <si>
    <t>rTH0LrNjphQ</t>
  </si>
  <si>
    <t>https://youtu.be/0cYHME_8Lac</t>
  </si>
  <si>
    <t>FADE TO BLACK #LiveStream Simulcast #F2B May 13, 2020 JIM PENNISTON</t>
  </si>
  <si>
    <t>FADE TO BLACK #LiveStream  #F2B May 13, 2020 Jim Penniston / The Rendlesham UFO Incident
The way to #Sandbox is #F2B 
Tonight, Jim Penniston is here to discuss all of the latest, breaking news on the Rendlesham Forest incident... one of the most important events in UFO history from someone who was there.
Jim Penniston, USAF Security Forces/Retired. He entered the Air Force in
1973 and served over twenty years of active duty in the US Air Force. He wrote defense, security, counter-terrorism, and contingency plans for the USAF and NATO. Additionally, he provided security support for Air Force One, and other classified aircraft weapon systems. Penniston held for the majority of his twenty-year career, a U.S. TOP SECRET/BI/SCI, and a NATO TOP SECRET COSMIC/ATOMAL security clearance.
Sergeant Penniston and his team were "First Responders" to a security investigation of a craft-of-unknown-origin, located just outside RAF Woodbridge, England. In December 1980 that case is known as the Rendlesham Forest Incident and is the most documented account in military history.
Jim was a speaker at two National Press Club events and his first responder's account of the Rendlesham Forest Incident has been featured worldwide on numerous television and radio programs.
Penniston has co-authored two books and his latest is with Gary Osborn:
'The Rendlesham Enigma'.
Websites:
https://www.amazon.com/dp/1081237708/ref=cm_sw_r_cp_apa_i_naHeEbDTD5WVF
https://www.facebook.com/TSgtPennistonUSAF1980
Mon-Thu. 10:00pm EST | 08:00pm MST | 07:00pm PST
#LIVE on http://jimmychurchradio.com
Facebook https://facebook.com/JimmyChurchRadio
Periscope  @JChurchRadio
YouTube  youtube.com/user/KJCRFadeToBlack</t>
  </si>
  <si>
    <t>0cYHME_8Lac</t>
  </si>
  <si>
    <t>2020 05 13</t>
  </si>
  <si>
    <t>https://youtu.be/BgPHhytAQT0</t>
  </si>
  <si>
    <t>FADE TO BLACK #LiveStream Simulcast #F2B May 12, 2020 REUBEN LANGDON</t>
  </si>
  <si>
    <t>FADE TO BLACK #LiveStream  #F2B May 12, 2020 Reuben Langdon / Interviews With [Extra Dimensionals]
The way to #Sandbox is #F2B 
Tonight, Reuben Langdon joins us to discuss his new series: Interviews with E.D. Each episode focuses on one particular race or “Collective” of Beings and/or an actual being who channels through a particular person or persons.
At a young age, Reuben began his career in Japan as a series regular,  acting in the Japanese superhero TV series B- Fighter Kabuto. He later relocated to Hong Kong to work alongside the most recognizable names in action, including Jackie Chan and Sammo Hung. Eventually, he made his way to Hollywood and worked regularly as an actor and stuntman on the international hit show The Power Rangers. He also made appearances in several big blockbuster films Charlie’s Angels, Spider-Man 2, Ant-Man, and Pirates of the Caribbean: At World’s End and has been the stunt coordinator and/or stuntman in The Office, Dexter, CSI Miami, and many other film, TV, and video game projects.
In April and May of 2013 Reuben co-produced The Citizens Hearing on Disclosure, http://citizenhearing.org/ a historical event that brought together 40 witnesses from 10 different countries to testify in front of 6 former members of U.S. Congress on the fact that the world is being engaged by Extraterrestrials. To date, it is the most concentrated body of evidence and testimony ever put into one place and one time on the Extraterrestrial subject.
Websites:
https://reubenlangdon.com/
https://www.gaia.com/series/interviews-extra-dimensionals
Mon-Thu. 10:00pm EST | 08:00pm MST | 07:00pm PST
#LIVE on http://jimmychurchradio.com
Facebook https://facebook.com/JimmyChurchRadio
Periscope  @JChurchRadio
YouTube  youtube.com/user/KJCRFadeToBlack</t>
  </si>
  <si>
    <t>BgPHhytAQT0</t>
  </si>
  <si>
    <t>2023 05 27</t>
  </si>
  <si>
    <t>https://youtu.be/egIhYA8Z6JE</t>
  </si>
  <si>
    <t>FADE TO BLACK #LiveStream Simulcast #F2B May 11, 2020 with The Dark Zone</t>
  </si>
  <si>
    <t>FADE TO BLACK #LiveStream Simulcast #F2B May 11, 2020 with The Dark Zone  / “The House“ that inspired the film “The Conjuring” 
The way to #Sandbox is #F2B 
The world is on lockdown. Most everyone is sheltering in place, left with no fresh content to watch and dying of boredom. Now, imagine being locked down, essentially trapped, in the WORLD’S MOST HAUNTED HOUSE…just you and your company - all the dead people!
Tonight we are simulcasting with The Dark Zone... and The House, hosted by Jimmy Church for TDZ and broadcasting on F2B.
“The House“ is a week-long immersive experience documenting the daily lives of Corey and Jennifer Heinzen, the current residents of the notorious haunted house made famous by the hit film, “The Conjuring;” and the Perron family. A little over a year ago the Heinzens moved into the house thinking they could handle whatever came their way; after all, they are paranormal investigators themselves. Almost immediately after the family moved in, paranormal activity reached a fevered pitch, and now they need your help to figure out what lurks in the house with them.
Website: https://live.thedarkzone.tv/
Mon-Thu. 10:00pm EST | 08:00pm MST | 07:00pm PST
#LIVE on http://jimmychurchradio.com
Facebook https://facebook.com/JimmyChurchRadio
Periscope  @JChurchRadio
YouTube  youtube.com/user/KJCRFadeToBlack</t>
  </si>
  <si>
    <t>egIhYA8Z6JE</t>
  </si>
  <si>
    <t>2020 05 07</t>
  </si>
  <si>
    <t>https://youtu.be/kf5tj3W4S5U</t>
  </si>
  <si>
    <t>FADE TO BLACK #Live Stream #F2B May 7, 2020 - FADERNIGHT Open Lines 747-228-2051</t>
  </si>
  <si>
    <t>May 7, 2020,  Fadernight / Call-In #  747-228-2051
The way to #Sandbox is #F2B
Tonight, our guest is You. 
(please, turn Jimmy down in the background)
Mon-Thu. 10:00pm EST | 08:00pm MST | 07:00pm PST
#LIVE on http://jimmychurchradio.com
Facebook https://facebook.com/JimmyChurchRadio
Periscope  @JChurchRadio
YouTube  youtube.com/user/KJCRFadeToBlack</t>
  </si>
  <si>
    <t>kf5tj3W4S5U</t>
  </si>
  <si>
    <t>2020 05 06</t>
  </si>
  <si>
    <t>https://youtu.be/GDNXfY2QYKM</t>
  </si>
  <si>
    <t>FADE TO BLACK #Live Stream #F2B May 6, 2020  - NICK REDFERN</t>
  </si>
  <si>
    <t>May 6, 2020, Nick Redfern
The way to #Sandbox is #F2B
Tonight, our guest is Nick Redfern and we'll discuss his new book:
'The Rendlesham Forest UFO Conspiracy: A Close Encounter Exposed as a Top Secret Government Experiment'
Nick Redfern works full time as an author, lecturer, and journalist. He writes about a wide range of unsolved mysteries, including Bigfoot, UFOs, the Loch Ness Monster, alien encounters, and government conspiracies. His books include For Nobody’s Eyes Only; Monster Files; The World’s Weirdest Places; The Pyramids and the Pentagon; Keep Out!; The Real Men in Black; The NASA Conspiracies; Contactees; and Memoirs of a Monster Hunter. He writes for UFO Magazine and Mysterious Universe.
Nick has appeared on numerous television shows, including Fox News; The History Channel’s Ancient Aliens, Monster Quest, and UFO Hunters; VH1’s Legend Hunters; National Geographic Channel’s The Truth about UFOs and Paranatural; BBC’s Out of this World; MSNBC’s Countdown; and SyFy Channel’s Proof Positive.
Websites:
http://nickredfernfortean.blogspot.com/
Mon-Thu. 10:00pm EST | 08:00pm MST | 07:00pm PST
#LIVE on http://jimmychurchradio.com
Facebook https://facebook.com/JimmyChurchRadio
Periscope  @JChurchRadio
YouTube  youtube.com/user/KJCRFadeToBlack</t>
  </si>
  <si>
    <t>GDNXfY2QYKM</t>
  </si>
  <si>
    <t>2020 05 05</t>
  </si>
  <si>
    <t>https://youtu.be/hLnldw8rw60</t>
  </si>
  <si>
    <t>FADE TO BLACK #Live Stream #F2B May 5, 2020  - JONNY ENOCH</t>
  </si>
  <si>
    <t>May 5, 2020, Jonny Enoch
The way to #Sandbox is #F2B
Tonight we are going to talk about his recent trip to Egypt and the UK, a visitation and an incredible UFO sighting... and what was revealed to him about our future on this beautiful, blue planet.
Jonny’s ground-breaking research has been featured in numerous interviews, articles and has been well received at conferences. His goal is to prepare the public for full disclosure and create a peaceful future that includes space exploration and the development of consciousness based sciences.
Currently, he is a featured speaker on the Ancient Mysteries Tour of Egypt and the Serpentine Mysteries Tour of Peru and Bolivia with Brien Foerster at Hidden Inca Tours. He is also writing a book on Advanced Civilizations and Ancient Consciousness Technologies.
https://www.youtube.com/metaphysicalsourcehttps://www.youtube.com/metaphysicalsource
Mon-Thu. 10:00pm EST | 08:00pm MST | 07:00pm PST
#LIVE on http://jimmychurchradio.com
Facebook https://facebook.com/JimmyChurchRadio
Periscope  @JChurchRadio
YouTube  youtube.com/user/KJCRFadeToBlack</t>
  </si>
  <si>
    <t>hLnldw8rw60</t>
  </si>
  <si>
    <t>2020 05 04</t>
  </si>
  <si>
    <t>https://youtu.be/ukSZf9JkKNY</t>
  </si>
  <si>
    <t>FADE TO BLACK #Live Stream #F2B May 4, 2020  - WHITLEY STRIEBER</t>
  </si>
  <si>
    <t>May 4, 2020, Whitley Strieber 
The way to #Sandbox is #F2B
Whitley Strieber and we are going to discuss his recent communication with the Visitors and their message to all of us on planet Earth.
Whitley is the author of 'Communion' and his latest book is: 'A New World'.
As science advances, we are finding that the universe is far larger and more complex than we ever imagined, and mysterious beings like our visitors, which we dismissed as imaginary, are turning out to be real.
This is calling to all of us to find a new life, a new world, in which they play a part.
Whitley is the author of the Communion series of books and many novels ranging from the Wolfen and the Hunger to the Grays and the Alien Hunter series. Communion, the Wolfen, the Hunger, and Superstorm have all been made into movies, Superstorm as the Day After Tomorrow.
Websites:
https://www.unknowncountry.com/https://www.unknowncountry.com/
http://www.strieber.com/http://www.strieber.com/
Mon-Thu. 10:00pm EST | 08:00pm MST | 07:00pm PST
#LIVE on http://jimmychurchradio.com
Facebook https://facebook.com/JimmyChurchRadio
Periscope  @JChurchRadio
YouTube  youtube.com/user/KJCRFadeToBlack</t>
  </si>
  <si>
    <t>ukSZf9JkKNY</t>
  </si>
  <si>
    <t>2020 04 30</t>
  </si>
  <si>
    <t>https://youtu.be/sKW-Ak6VXnQ</t>
  </si>
  <si>
    <t>FADE TO BLACK #Live Stream #F2B April 30, 2020  - FADERNIGHT Open Lines 747-228-2051</t>
  </si>
  <si>
    <t>April 30, 2020,  Fadernight / Call-In #  747-228-2051
The way to #Sandbox is #F2B
Tonight, our guest is You. 
(please, turn Jimmy down in the background)
Mon-Thu. 10:00pm EST | 08:00pm MST | 07:00pm PST
#LIVE on http://jimmychurchradio.com
Facebook https://facebook.com/JimmyChurchRadio
Periscope  @JChurchRadio
YouTube  youtube.com/user/KJCRFadeToBlack</t>
  </si>
  <si>
    <t>sKW-Ak6VXnQ</t>
  </si>
  <si>
    <t>2020 04 29</t>
  </si>
  <si>
    <t>https://youtu.be/BXIME9mi3M8</t>
  </si>
  <si>
    <t>FADE TO BLACK #Live Stream #F2B April 29, 2020  - QUITTSPIRACY Open Lines 747-228-2051</t>
  </si>
  <si>
    <t>April 29, 2020,  Jason Quitt / Quittspiracy
The way to #Sandbox is #F2B
We are calling it Quittspiracy 4... which is another Quittspiracy all by itself.
Tonight we are going to focus four more conspiracy theories and take your phone calls about your conspiracies and rate them for you: One to Four Pipes.
Jason is a graduate of the Institute of Energy Wellness, and a student of Algonquin Shamanism and has been training and working with many teachers, shamans, and traditional healers from around the world.
Mr. Quitt is also the author of “Forbidden Knowledge – Revelations of a multidimensional time traveler ” – “The Egyptian Postures of Power Ancient Qi Gong System” &amp; “The Yosef Codes – Sacred geometry Mandalas”.
Website: https://thecrystalsun.com
Mon-Thu. 10:00pm EST | 08:00pm MST | 07:00pm PST
#LIVE on http://jimmychurchradio.com
Facebook https://facebook.com/JimmyChurchRadio
Periscope  @JChurchRadio
YouTube  youtube.com/user/KJCRFadeToBlack</t>
  </si>
  <si>
    <t>BXIME9mi3M8</t>
  </si>
  <si>
    <t>https://youtu.be/bpt6ryNXkJ8</t>
  </si>
  <si>
    <t>FADE TO BLACK #Live Stream #F2B April 28, 2020  - GREGG HOUSH   Media Conspiracy</t>
  </si>
  <si>
    <t>April 28, 2020,  Gregg Housh 
The way to #Sandbox is #F2B
Tonight Gregg Housh and we are going to discuss the mass media, TV and radio, the news, entertainment, the internet, and how your mind and the world around you is controlled by what you see and hear.
Gregg Housh spent much of his teens and early 20s evading an FBI task force while helping to operate the Internet's foremost software pirating rings and otherwise living the life of a criminal hacker. In 2000 the chase was finally over and he was arrested.
The next seven years were spent in and out of court until he plead guilty to conspiracy to violate copyright laws in 2007. He was incarcerated in a federal penitentiary, including a 27-day stay in solitary. Upon release, he worked a series of computer-related jobs while continuing to participate in various online subcultures. Soon after his key role in Anonymous's global protest campaign against the Church of Scientology was made public in 2008, Housh began serving as a media interpreter and interview subject for newspapers, websites, radio, and television. He has appeared on countless news programs and been quoted in publications around the world; meanwhile, he has continued to work with Anonymous participants on various operations, offering advice and other forms of support as needed.
Website: https://gregghoush.com/https://gregghoush.com 
Mon-Thu. 10:00pm EST | 08:00pm MST | 07:00pm PST
#LIVE via http://jimmychurchradio.com
#Facebook via https://facebook.com/JimmyChurchRadio
#Twitter #LIVE via @JChurchRadio
#YouTube #LIVE via https://youtube.com/user/KJCRFadeToBlack</t>
  </si>
  <si>
    <t>bpt6ryNXkJ8</t>
  </si>
  <si>
    <t>2020 04 27</t>
  </si>
  <si>
    <t>https://youtu.be/wV1gZypv-YQ</t>
  </si>
  <si>
    <t>FADE TO BLACK #Live Stream #F2B April 27, 2020  - GARY LACHMAN   Esoteric Conspiracy</t>
  </si>
  <si>
    <t>April 27, 2020 Gary Lachman
The way to #Sandbox is #F2B
Tonight, our gues Gary Lachman,  and we are going to take a look at his latest book: 'The Return of Holy Russia: Apocalyptic History, Mystical Awakening, and the Struggle for the Souls of the World'.
Gary was a founding member of the pop group Blondie and in 2006 was inducted into the Rock and Roll Hall of Fame.
Today he is the author of twenty-one books on topics ranging from the evolution of consciousness to literary suicides, popular culture, and the history of the occult. He has written a rock and roll memoir of the 1970s, biographies of Aleister Crowley, Rudolf Steiner, C. G. Jung, Helena Petrovna Blavatsky, Emanuel Swedenborg, P. D. Ouspensky, and Colin Wilson, histories of Hermeticism and the Western Inner Tradition, studies in existentialism and the philosophy of consciousness, and about the influence of esotericism on politics and society.
Lachman writes for several journals in the UK, US, and Europe, including Fortean Times, Quest, Strange Attractor, Fenris Wolf, and his work has appeared in the Times Literary Supplement, Times Educational Supplement, Guardian, Independent on Sunday, Sunday Times, Mojo, Gnosis, and other publications.
He lectures regularly in the UK, US, and Europe, and his work has been translated into a dozen languages. He has appeared in several film and television documentaries and on BBC Radio 3 and 4 and is on the adjunct faculty in Transformative Studies at the California Institute of Integral Studies.
Website: https://garylachman.co.uk/https://garylachman.co.uk/
Mon-Thu. 10:00pm EST | 08:00pm MST | 07:00pm PST
#LIVE via http://jimmychurchradio.com
#Facebook via https://facebook.com/JimmyChurchRadio
#Twitter #LIVE via @JChurchRadio
#YouTube #LIVE via https://youtube.com/user/KJCRFadeToBlack</t>
  </si>
  <si>
    <t>wV1gZypv-YQ</t>
  </si>
  <si>
    <t>2020 04 23</t>
  </si>
  <si>
    <t>https://youtu.be/jv8KFn4u2j0</t>
  </si>
  <si>
    <t>FADE TO BLACK #Live Stream #F2B April 23, 2020  - FADERNIGHT OPEN LINES 747-228-2051</t>
  </si>
  <si>
    <t>April 23, 2020 FADERNIGHT 747-228-2051 
The way to #Sandbox is #F2B
Tonight, our guest is You. 
(please, turn Jimmy down in the background)
Mon-Thu. 10:00pm EST | 08:00pm MST | 07:00pm PST
#LIVE via http://jimmychurchradio.com
#Facebook via https://facebook.com/JimmyChurchRadio
#Twitter #LIVE via @JChurchRadio
#YouTube #LIVE via https://youtube.com/user/KJCRFadeToBlack</t>
  </si>
  <si>
    <t>jv8KFn4u2j0</t>
  </si>
  <si>
    <t>2020 04 22</t>
  </si>
  <si>
    <t>https://youtu.be/wnpz-YD0VFQ</t>
  </si>
  <si>
    <t>FADE TO BLACK #Live Stream #F2B April 22, 2020  - ADAM M.CURRY</t>
  </si>
  <si>
    <t>April 22, 2020, Adam M. Curry
The way to #Sandbox is #F2B
Adam Curry is our guest and we'll be discussing entanglement, physics, and the future of communication throughout the universe.
Adam is an inventor and tech entrepreneur in Silicon Valley. His background is in traditional hardware and software startups, and in the scientific study of consciousness, having spent over ten years in its research community, at places like Princeton University’s PEAR lab and the Institute of Noetic Sciences.
Adam got his start in tech at 17 when MIT named an asteroid after him for inventing a new seismology device based on electrogravitics. His work has been featured on Through the Wormhole, VICE, and elsewhere.
Currently, he is co-founder and manager of several companies based on new-paradigm science, including Entangled: a mobile app that explores global consciousness.
Website: http://www.entangled.org 
Mon-Thu. 10:00pm EST | 08:00pm MST | 07:00pm PST
#LIVE via http://jimmychurchradio.com
#Facebook via https://facebook.com/JimmyChurchRadio
#Twitter #LIVE via @JChurchRadio
#YouTube #LIVE via https://youtube.com/user/KJCRFadeToBlack</t>
  </si>
  <si>
    <t>wnpz-YD0VFQ</t>
  </si>
  <si>
    <t>2020 04 21</t>
  </si>
  <si>
    <t>https://youtu.be/Joag-5OJW_U</t>
  </si>
  <si>
    <t>FADE TO BLACK #Live Stream #F2B April 21, 2020  - MANU SEYFZADEH</t>
  </si>
  <si>
    <t>April 21, 2020 Manu Seyfzadeh
The way to #Sandbox is #F2B
Manu Seyfzadeh joins us for an in-depth conversation about the construction of the Great Pyramid and ancient Egyptian technology.
He became interested in Egyptology after reading Bauval's 'The Orion Mystery'.
Manu's book, 'The Khnum-Re-Horakhty Cycle: The Idea behind the Architectural Design of Khufu's Great Pyramid' deciphers how the timing of the most sacred celestial objects observed by the ancient Egyptians first became geometry and then the core design of the most famous monument in the world. The conclusion is unmistakable.
Manu has also co-authored articles with Robert Schoch and Robert Bauval where they explore the true origin of the Great Sphinx - a quest that led them all to yet another ancient Egyptian creation story and the code that started it all.
Dr. Seyfzadeh is of Persian and German descent. He is a practicing dermatologist in Southern California and has a background in physical sciences, trained in microbiology and molecular genetics.
Website: https://cheopspyramid.com/
Mon-Thu. 10:00pm EST | 08:00pm MST | 07:00pm PST
#LIVE via http://jimmychurchradio.com
#Facebook via https://facebook.com/JimmyChurchRadio
#Twitter #LIVE via @JChurchRadio
#YouTube #LIVE via https://youtube.com/user/KJCRFadeToBlack</t>
  </si>
  <si>
    <t>Joag-5OJW_U</t>
  </si>
  <si>
    <t>2020 04 20</t>
  </si>
  <si>
    <t>https://youtu.be/UtYNDMuu-jM</t>
  </si>
  <si>
    <t>FADE TO BLACK #Live Stream #F2B April 20, 2020  - ISAAC ARTHUR</t>
  </si>
  <si>
    <t>April 20, 2020, Isaac Arthur 
The way to #Sandbox is #F2B 
Tonight, Isaac Arthur joins us for an in-depth conversation about Artificial Intelligence and its' potential impact on every aspect of our lives and the future of mankind.
Isaac is the host of Science &amp; Futurism with Isaac Arthur on YouTube, with nearly 500,000 subscribers, covering topics like Colonizing the Solar System, Interstellar Travel, the Fermi Paradox, Artificial Intelligence, and other topics representing possible futures paths and challenges for humanity.
Isaac received his degree in physics from Kent State University, graduating top of his class at age 20, and remained there for graduate studies before joining the US Army and serving in Iraq. He also worked as a civilian researcher at the Air Force Institute of Technology in Dayton, Ohio. After the military, he returned home to Ashtabula, Ohio and serves as the Chairman of the Board of Elections for his area, when not working on his channel.
Website: https://www.isaacarthur.net/
10:00pm EST | 08:00pm MST | 07:00pm PST #LIVE on 
http://jimmychurchradio.com
Facebook https://facebook.com/JimmyChurchRadio
Twitter  @JChurchRadio
YouTube https://youtube.com/user/KJCRFadeToBlack</t>
  </si>
  <si>
    <t>UtYNDMuu-jM</t>
  </si>
  <si>
    <t>2020 04 16</t>
  </si>
  <si>
    <t>https://youtu.be/XLvBomO9lMY</t>
  </si>
  <si>
    <t>FADE TO BLACK #Live Stream #F2B April 16, 2020  - OPEN LINES 747-228-2051</t>
  </si>
  <si>
    <t>April 16, 2020 FADERNIGHT 747-228-2051 
The way to #Sandbox is #F2B
Tonight, our guest is You. 
(please, turn Jimmy down in the background)
Mon-Thu. 10:00pm EST | 08:00pm MST | 07:00pm PST
#LIVE via http://jimmychurchradio.com
#Facebook via https://facebook.com/JimmyChurchRadio
#Twitter #LIVE via @JChurchRadio
#YouTube #LIVE via https://youtube.com/user/KJCRFadeToBlack</t>
  </si>
  <si>
    <t>XLvBomO9lMY</t>
  </si>
  <si>
    <t>2020 04 15</t>
  </si>
  <si>
    <t>https://youtu.be/T3zA-N5Z4Bs</t>
  </si>
  <si>
    <t>FADE TO BLACK #Live Stream #F2B April 15, 2020  - RANDALL CARLSON</t>
  </si>
  <si>
    <t>April 15, 2020 
The way to #Sandbox is #F2B
Tonight, our guest is Randall Carlson and we'll be talking about our current earth changes and how they relate to the past and what we can expect over the next decade.
Randall is a master builder and architectural designer, teacher, geometrician, geomythologist, geological explorer and renegade scholar. He has 4 decades of study, research and exploration Into the interface between ancient mysteries and modern science, has been an active Freemason for 30 years and is Past Master of one of the oldest and largest Masonic lodges in Georgia. He has been recognized by The National Science Teachers Association for his commitment to Science education for young people.
His work incorporates Ancient Mythology, Astronomy, Earth Science, Paleontology, Symbolism, Sacred Geometry and Architecture, Geomancy, and other arcane and scientific traditions. For over 25 years he has presented classes, lectures, and multimedia programs synthesizing this information for students of the Mysteries.
Websites:
https://sacredgeometryinternational.com/
http://www.geocosmicrex.com/
Mon-Thu. 10:00pm EST | 08:00pm MST | 07:00pm PST
#LIVE via http://jimmychurchradio.com
#Facebook via https://facebook.com/JimmyChurchRadio
#Twitter #LIVE via @JChurchRadio
#YouTube #LIVE via https://youtube.com/user/KJCRFadeToBlack</t>
  </si>
  <si>
    <t>T3zA-N5Z4Bs</t>
  </si>
  <si>
    <t>2020 04 14</t>
  </si>
  <si>
    <t>https://youtu.be/j87WYRbWeSY</t>
  </si>
  <si>
    <t>FADE TO BLACK #Live Stream #F2B April 14, 2020  - URI GELLER</t>
  </si>
  <si>
    <t>April 14, 2020 
The way to #Sandbox is #F2B
Tonight, our guest is Uri Geller and we'll be discussing his life and work with governments around the world, the CIA, magic, science and consciousness.
At the age of four, Uri had a mysterious encounter with a sphere of light while in a garden near his house. A retired Israeli air force officer, who was an eyewitness to this encounter, validated this mystifying event decades later.
In 1969 he began to demonstrate his powers of telepathy and psychokinesis to small audiences. By the end of 1971, he was a household name throughout Israel.
Since then Uri has negotiated peace treaties, addressed a group of US Senators and National Security Executives at the high-security room in the Capitol Building in Washington, lectured to the directors and CEOs of Henkel, the Prime Minister’s Conference, Novartis, Mizuno, Sony, Rolls Royce, Hallmark and many more.
In 2017 the CIA released a large volume of previously top secret data, including documents and memos about the tests that were performed on Uri Geller.
The CIA concluded that Uri “demonstrated his paranormal perception ability in a convincing and unambiguous manner.” Click here for more information.
Website: https://www.urigeller.com/
Books: https://www.urigeller.com/books/
Mon-Thu. 10:00pm EST | 08:00pm MST | 07:00pm PST
#LIVE via http://jimmychurchradio.com
#Facebook via https://facebook.com/JimmyChurchRadio
#Twitter #LIVE via @JChurchRadio
#YouTube #LIVE via https://youtube.com/user/KJCRFadeToBlack</t>
  </si>
  <si>
    <t>j87WYRbWeSY</t>
  </si>
  <si>
    <t>https://youtu.be/_8j3jXL296Y</t>
  </si>
  <si>
    <t>FADE TO BLACK #Live Stream #F2B April 13, 2020  - ADAM APOLLO</t>
  </si>
  <si>
    <t>April 13, 2020 
The way to #Sandbox is #F2B
Tonight, Adam Apollo joins us to discuss ET, contact, education and the future of our planet.
As a child, Adam Apollo had several encounters with extraterrestrial starships. Since awakening at 15 years, Adam dedicated himself to extensive studies in theoretical physics, symbolic geometry, past-life recall, sanskaric healing, Taoist alchemy, martial arts, energy therapies, occult magic, and many diverse ancient and modern spiritual traditions and practices.
He has had countless contact experiences, organized CSETI and ECETI events, called and connected with hundreds of Starship crews, and developed a comprehensive knowledge of many species who have interacted with humanity over many millennia.
He is a founder of the UNIFY movement and several education and technology-based companies and organizations, as well as a faculty member and the lead systems architect for several international online academies. These include the Resonance Academy for Unified Physics, the Guardian Alliance Academy for self-mastery, and the Visionary Arts Academy.
Apollo has also provided development, consultation, and white paper editing for multiple organizations focusing on sovereignty, decentralization, and cryptocurrencies, including Swarm.Fund, the Economic Space Agency, Trust Graph, the Decentralized Identity Reputation Kernel, EVShare, Terra M/X and others. He is working on an infrastructure to support the independent sovereign web, a distributed cryptographic social system (and future starship dashboard) called Core Network, what may eventually become known as “The Last Social Network.” Adam Apollo is dedicated to achieving a sustainable and thriving interplanetary culture.
Websites:
https://www.adamapollo.com/
http://guardian.is/
https://resonancescience.org/
Mon-Thu. 10:00pm EST | 08:00pm MST | 07:00pm PST
#LIVE via http://jimmychurchradio.com
#Facebook via https://facebook.com/JimmyChurchRadio
#Twitter #LIVE via @JChurchRadio
#YouTube #LIVE via https://youtube.com/user/KJCRFadeToBlack</t>
  </si>
  <si>
    <t>_8j3jXL296Y</t>
  </si>
  <si>
    <t>2020 04 09</t>
  </si>
  <si>
    <t>https://youtu.be/KxD2s72gISQ</t>
  </si>
  <si>
    <t>FADE TO BLACK #Live Stream #F2B April 9, 2020  - FADERNIGHT   OPEN LINES  747-228-2051</t>
  </si>
  <si>
    <t>April 9, 2020 Open Lines / Fadernight 747-228-2051
The way to #Sandbox is #F2B
YOUR calls, YOUR thoughts, YOUR voice.
Mon-Thu. 10:00pm EST | 08:00pm MST | 07:00pm PST
#LIVE via http://jimmychurchradio.com
#Facebook via https://facebook.com/JimmyChurchRadio
#Twitter #LIVE via @JChurchRadio
#YouTube #LIVE via https://youtube.com/user/KJCRFadeToBlack</t>
  </si>
  <si>
    <t>KxD2s72gISQ</t>
  </si>
  <si>
    <t>2020 04 08</t>
  </si>
  <si>
    <t>https://youtu.be/YTRV4aVKBHs</t>
  </si>
  <si>
    <t>FADE TO BLACK #Live Stream #F2B April 8, 2020  - PAOLA HARRIS</t>
  </si>
  <si>
    <t>April 8, 2020 Paola Harris 
UFO Phenomenon: Connecting The Dots
The way to #Sandbox is #F2B
Tonight, Paola Harris joins us for UFO updates and what is happening in our community today!
Paola Harris is a photojournalist and investigative reporter in the field of UFOs and extraterrestrial related phenomena research. With a Master's degree in Education, she is also a widely published, free-lance writer. She has studied extraterrestrial related phenomena since 1979. From 1980-1986 she assisted Dr. J. Allen Hyneck.
Paola's books include: 'Connecting the Dots; Making Sense of the UFO Phenomena', 'How do you speak to a Ball of light?', 'Exopolitics: Stargate to a New Reality', 'All the Above and Beyond' and her latest book, 'Conversations with Colonel Corso'.
She has spoken around the world, including Ireland, England, Norway, Switzerland, Columbia, Argentina, Chile, Germany and Belgium.
Her production company StarworksusaLLC, produces The StarworksUSA Laughlin Ufos and Consciousness November conferences which focus on disclosure, consciousness-raising and exo-political dialogue with international speakers.
Mon-Thu. 10:00pm EST | 08:00pm MST | 07:00pm PST
#LIVE via http://jimmychurchradio.com
#Facebook via https://facebook.com/JimmyChurchRadio
#Twitter #LIVE via @JChurchRadio
#YouTube #LIVE via https://youtube.com/user/KJCRFadeToBlack</t>
  </si>
  <si>
    <t>YTRV4aVKBHs</t>
  </si>
  <si>
    <t>2020 04 06</t>
  </si>
  <si>
    <t>https://youtu.be/OG_hX4tLPM0</t>
  </si>
  <si>
    <t>FADE TO BLACK #Live Stream #F2B April 6, 2020  -  JOSHUA P WARREN</t>
  </si>
  <si>
    <t>April 6, 2020 Fadernight/ Joshua P. Warren
The Curiosity Shop
The way to #Sandbox is #F2B
Tonight our guest is Joshua P Warren and we are going to do a full evening of ghosts, hauntings and the paranormal!
Joshua is an investigator who pioneers the amazing relationship between the mind, energy, matter, and strange phenomena.
The author of over 20 best-selling books, including 'Use The Force: A Jedi’s Guide to the Law of Attraction' and 'The Wishing Machine Handbook', he has appeared on numerous TV programs on History, Discovery, Nat Geo, Animal Planet, SyFy, TLC and starred on the Travel Channel series Paranormal Paparazzi.
He travels the world investigating mysterious phenomena, and made the cover of a science journal, in 2004, for lab experiments regarding energy fields in nature related to the Brown Mountain Lights.
Website: https://www.joshuapwarren.com/
Mon-Thu. 10:00pm EST | 08:00pm MST | 07:00pm PST
#LIVE via http://jimmychurchradio.com
#Facebook via https://facebook.com/JimmyChurchRadio
#Twitter #LIVE via @JChurchRadio
#YouTube #LIVE via https://youtube.com/user/KJCRFadeToBlack</t>
  </si>
  <si>
    <t>OG_hX4tLPM0</t>
  </si>
  <si>
    <t>2020 04 02</t>
  </si>
  <si>
    <t>https://youtu.be/zxq9uZK9rWU</t>
  </si>
  <si>
    <t>FADE TO BLACK #Live Stream #F2B April 2, 2020  -  Fadernight  OPEN LINES 747-228-2051</t>
  </si>
  <si>
    <t>April 1, 2020 Fadernight/ OPEN LINES 747-228-2051
The way to #Sandbox is #F2B
Mon-Thu. 10:00pm EST | 08:00pm MST | 07:00pm PST
#LIVE via http://jimmychurchradio.com
#Facebook via https://facebook.com/JimmyChurchRadio
#Twitter #LIVE via @JChurchRadio
#YouTube #LIVE via https://youtube.com/user/KJCRFadeToBlack</t>
  </si>
  <si>
    <t>zxq9uZK9rWU</t>
  </si>
  <si>
    <t>2020 04 01</t>
  </si>
  <si>
    <t>https://youtu.be/WP7gYJ_Bxok</t>
  </si>
  <si>
    <t>FADE TO BLACK #Live Stream #F2B April 1, 2020  -  ANDREA PERRON House of Darkness House of Light.</t>
  </si>
  <si>
    <t>April 1, 2020
The way to #Sandbox is #F2B
Tonight, our guest is Andrea Perron.
Andrea is the author of the trilogy "House of Darkness House of Light". She began her incredible odyssey of the supernatural at the age of 12 when her family moved into a house that they later came to understand was beyond mortal existence.
In 2007, she began writing "House of Darkness House of Light" because the time had come for the Perron family to disclose their secrets to the world that was ready to receive them.
Her family and life is also the story of the film, "The Conjuring".
With the success of the film franchise, only one side of their history has been told; there is much more and tonight we will discuss every angle that has not been presented before in a public forum.
Andrea graduated from high school in 1976 and attended Chatham College in Pittsburgh, Pennsylvania. She graduated in 1980 with an interdisciplinary degree in Philosophy and English.
Website: http://www.houseofdarknesshouseoflight.com/
Mon-Thu. 10:00pm EST | 08:00pm MST | 07:00pm PST
#LIVE via http://jimmychurchradio.com
#Facebook via https://facebook.com/JimmyChurchRadio
#Twitter #LIVE via @JChurchRadio
#YouTube #LIVE via https://youtube.com/user/KJCRFadeToBlack</t>
  </si>
  <si>
    <t>WP7gYJ_Bxok</t>
  </si>
  <si>
    <t>https://youtu.be/cmIh0pzH7Lc</t>
  </si>
  <si>
    <t>FADE TO BLACK #Live Stream #F2B March 31th, 2020  -  MITCH HOROWITZ   Umbrella Theory Of Anomalies</t>
  </si>
  <si>
    <t>MITCH HOROWITZ / Umbrella Theory Of Anomalies 3/31/2020
The way to #Sandbox is #F2B
Tonight our guest is Mitch Horowitz and we are going to discuss his most recent article, which he describes as an "umbrella theory of anomalies". It's called: 'Reclaiming the Damned' and was just published on Medium.
Mitch is a writer-in-residence at the New York Public Library, lecturer-in-residence at the University of Philosophical Research in Los Angeles, and the PEN Award-winning author of books including Occult America; One Simple Idea: How Positive Thinking Reshaped Modern Life; and The Miracle Club: How Thoughts Become Reality.
Mr. Horowitz has written on everything from the war on witches to the secret life of Ronald Reagan for The New York Times, The Wall Street Journal, The Washington Post, Salon, Time.com, and Politico. The Washington Post says Mitch “treats esoteric ideas and movements with an even-handed intellectual studiousness that is too often lost in today’s raised-voice discussions.”
Mitch has discussed alternative spirituality on CBS Sunday Morning, Dateline NBC, NPR’s All Things Considered, CNN, and throughout the national media. The Chinese government has censored his work.
Website: https://mitchhorowitz.com/
Mon-Thu. 10:00pm EST | 08:00pm MST | 07:00pm PST
#LIVE via http://jimmychurchradio.com
#Facebook via https://facebook.com/JimmyChurchRadio
#Twitter #LIVE via @JChurchRadio
#YouTube #LIVE via https://youtube.com/user/KJCRFadeToBlack</t>
  </si>
  <si>
    <t>cmIh0pzH7Lc</t>
  </si>
  <si>
    <t>2020 03 31</t>
  </si>
  <si>
    <t>https://youtu.be/2fwHsx1TMk0</t>
  </si>
  <si>
    <t>FADE TO BLACK #Live Stream #F2B March 30th, 2020  -  Quittspiracy   JASON QUITT</t>
  </si>
  <si>
    <t>#Monday 3/30/2020 #LIVE on FadeToBlack with  Jimmy Church - Jason Quitt / Quittspiracy 3
The way to #Sandbox is #F2B
Tonight is part three of our Quittspiracy Series with Jason Quitt.
We are calling it Quittspiracy 3... which is a Quittspiracy all by itself. Right??? Right.
We will have another list of great theories... and one or two may be very, very, time-sensitive.
Jason is a graduate of the Institute of Energy Wellness, and a student of Algonquin Shamanism and has been training and working with many teachers, shamans, and traditional healers from around the world.
Mr. Quitt is also the author of “Forbidden Knowledge – Revelations of a multidimensional time traveler ” – “The Egyptian Postures of Power Ancient Qi Gong System” &amp; “The Yosef Codes – Sacred geometry Mandalas”.
Website: https://thecrystalsun.com/
Mon-Thu. 10:00pm EST | 08:00pm MST | 07:00pm PST
#LIVE via http://jimmychurchradio.com
#Facebook via https://facebook.com/JimmyChurchRadio
#Twitter #LIVE via @JChurchRadio
#YouTube #LIVE via https://youtube.com/user/KJCRFadeToBlack</t>
  </si>
  <si>
    <t>2fwHsx1TMk0</t>
  </si>
  <si>
    <t>2020 03 26</t>
  </si>
  <si>
    <t>https://youtu.be/V-aYAmLXB-Q</t>
  </si>
  <si>
    <t>FADE TO BLACK #Live Stream #F2B March 26th, 2020  -  Chris Bledsoe   Open Lines</t>
  </si>
  <si>
    <t>#Thursday 3/26/2020 #LIVE on FadeToBlack with  Jimmy Church - Chris Bledsoe/ Open Lines 
The way to #Sandbox is #F2B
Tonight, Chris Bledsoe joins us for a very exclusive evening with Chris taking your phone calls and answering your questions.
This is a very unique opportunity for our audience to be a part of one of the most compelling cases in our community.
On January 8th 2007, Chris came face to face with extraterrestrial beings and had missing time. Although he wouldn’t recall the details of that first terrifying encounter until under hypnosis a year and a half later.
While on the banks of the Cape Fear River, Chris, his son Chris Jr. and three of his subcontractors discovered they were about to experience the most harrowing day of their lives involving unexplained phenomena, leading them to believe this was the end of the world.
MUFON sent their highest trained team to investigate the encounter, only to attempt to debunk and ridicule the Bledsoe family. Their experience was featured on the Discovery Channel's 2008 series UFOs Over Earth: The Fayetteville Incident.
Multiple three-letter agencies have been involved with the Bledsoe case, bringing increased attention and mystery to this ever-evolving story.
Chris currently lives in North Carolina with his wife Yvonne and their four adult children residing nearby. He enjoys building projects, gardening, being in service to others utilizing his healing gifts, and traveling with his wife.
Website: https://www.facebook.com/clbledsoe
Mon-Thu. 10:00pm EST | 08:00pm MST | 07:00pm PST
#LIVE via http://jimmychurchradio.com
#Facebook via https://facebook.com/JimmyChurchRadio
#Twitter #LIVE via @JChurchRadio
#YouTube #LIVE via https://youtube.com/user/KJCRFadeToBlack</t>
  </si>
  <si>
    <t>V-aYAmLXB-Q</t>
  </si>
  <si>
    <t>2020 03 25</t>
  </si>
  <si>
    <t>https://youtu.be/luv2SRslR3E</t>
  </si>
  <si>
    <t>FADE TO BLACK #Live Stream #F2B March 25th, 2020  - Open Lines</t>
  </si>
  <si>
    <t>#Wednesday 3/25/2020 #LIVE on FadeToBlack with  Jimmy Church - Fadernight/ Open Lines 
The way to #Sandbox is #F2B
It's Fadernight!
OPEN LINES!!!
YOUR calls, YOUR thoughts, YOUR voice.
Tonight is Wednesday and it's Fadernight. You do not need to adjust your TV, there is no technical issue. Tonight is Fadernight.
We moved tomorrow to today to make sure that you are paying attention. Plus, well, Thursday night we have Chris Bledsoe with us to take your phone calls and answer your questions, so, yeah, well, we moved Fadernight to tonight, which is actually Wednesday and not Thursday.
Fadernight, your calls, your conversation... on UFOs, the Paranormal and Supernatural, Conspiracy, Time-Travel, Lost History... and Toilet Paper. 
Mon-Thu. 10:00pm EST | 08:00pm MST | 07:00pm PST
#LIVE via http://jimmychurchradio.com
#Facebook via https://facebook.com/JimmyChurchRadio
#Twitter #LIVE via @JChurchRadio
#YouTube #LIVE via https://youtube.com/user/KJCRFadeToBlack</t>
  </si>
  <si>
    <t>luv2SRslR3E</t>
  </si>
  <si>
    <t>2020 03 24</t>
  </si>
  <si>
    <t>https://youtu.be/5zYMcNMYDGk</t>
  </si>
  <si>
    <t>FADE TO BLACK #Live Stream #F2B March 23th, 2020  - #StayAtHome Block Party</t>
  </si>
  <si>
    <t>#Monday 3/23/2020 #LIVE on FadeToBlack with  Jimmy Church - #StayAtHome
The way to #Sandbox is #F2B
Tonight we have our 'Stay at Home Party' on FADE to BLACK! We are doing our part and following the guidelines just like everyone else around the country and the world, so we thought we'd have a party, live streaming on social media, together, with all of you. 
We'll be checking in with our favorite guests around the globe to see how they are doing, what they are watching on TV, what they are cooking, eating, drinking, and everything else that is needed to keep the sanity during this very crazy worldwide shutdown that is affecting us all.
Mon-Thu. 10:00pm EST | 08:00pm MST | 07:00pm PST
#LIVE via http://jimmychurchradio.com
#Facebook via https://facebook.com/JimmyChurchRadio
#Twitter #LIVE via @JChurchRadio
#YouTube #LIVE via https://youtube.com/user/KJCRFadeToBlack</t>
  </si>
  <si>
    <t>5zYMcNMYDGk</t>
  </si>
  <si>
    <t>2020 03 18</t>
  </si>
  <si>
    <t>https://youtu.be/BKuovQLc5wE</t>
  </si>
  <si>
    <t>FADE TO BLACK #Live Stream #F2B March 18th, 2020  - first-time guest LORI SPAGNA.</t>
  </si>
  <si>
    <t>#Wednesday 3/18/2020 #LIVE on FadeToBlack with  Jimmy Church - Lori Spagna 
The way to #Sandbox is #F2B
Tonight our guest is Lori Spagna and we will discuss the awakening and ascension processes during The Evolutionary Shift of Consciousness which is well underway here on planet Earth.
Lori is a Best Selling Author, Speaker, Ascension Guide, Multi-Dimensional Channel, Intuitive, Animal Communicator, Energy Healer, Visionary, Lightworker and Starseed who has transformed the lives of thousands of humans and animals via her Channeled Ascension Guidance, Intuition, Sacred Energy Healing, and Animal Communication and Telepathy. 
Website: https://lorispagna.com/ 
Mon-Thu. 10:00pm EST | 08:00pm MST | 07:00pm PST
#LIVE via http://jimmychurchradio.com
#Facebook via https://facebook.com/JimmyChurchRadio
#Twitter #LIVE via @JChurchRadio
#YouTube #LIVE via https://youtube.com/user/KJCRFadeToBlack</t>
  </si>
  <si>
    <t>BKuovQLc5wE</t>
  </si>
  <si>
    <t>2020 03 17</t>
  </si>
  <si>
    <t>https://youtu.be/jJINqUHT534</t>
  </si>
  <si>
    <t>FADE TO BLACK #Live Stream #F2B March 17th, 2020 #Covid19 Open Lines.</t>
  </si>
  <si>
    <t>#Tuesday 3/17/2020 #LIVE on FadeToBlack with  Jimmy Church - #Covid19 #OpenLines 
The way to #Sandbox is #F2B
Tonight we will cover the COVID-19 Novel Coronavirus and open up the phone lines to answer all of your questions.
We will continue our complete coverage on all of the local, national, and worldwide headlines and keep you informed on all of the information that you need.
With the entire world seeming to shut down and everyone is staying at home, we thought the best thing to do is to reach out to all of you, open up the phone lines and have a community conversation about your concerns, what you are doing at home and in your local area, your thoughts on the media, the way our government is responding to the emergency. The call-in number is: 747-228-2051
Mon-Thu. 10:00pm EST | 08:00pm MST | 07:00pm PST
#LIVE via http://jimmychurchradio.com
#Facebook via https://facebook.com/JimmyChurchRadio
#Twitter #LIVE via @JChurchRadio
#YouTube #LIVE via https://youtube.com/user/KJCRFadeToBlack</t>
  </si>
  <si>
    <t>jJINqUHT534</t>
  </si>
  <si>
    <t>https://youtu.be/sTQLuNKHgfc</t>
  </si>
  <si>
    <t>FADE TO BLACK #Live Stream #F2B March 16th, 2020 Dr. Steven Greer</t>
  </si>
  <si>
    <t>#Monday 3/16/2020 #LIVE on FadeToBlack with  Jimmy Church - Dr. Steven Greer
The way to #Sandbox is #F2B
Tonight, Dr. Steven Greer joins us to discuss his new film: Close Encounters of the Fifth Kind.
Steven M. Greer, MD is Founder of The Disclosure Project, The Center for the Study of Extraterrestrial Intelligence (CSETI), The Orion Project and Sirius Technology Advanced Research, LLC.
His National Press Club Disclosure Event in May 2001 and the webcast had 250,000 people waiting online – the largest webcast in the history of the National Press Club at that time.
He has worked for 20 years to bring together the scientists, inventors, and leaders in society to advance new clean technology energy systems.
Greer is the author of four books and multiple DVDs on the UFO/ET subject including the documentary, Sirius and has appeared on CBS, the BBC, The Discovery Channel, the History channel, The Ancient Aliens series, and the movie, Thrive.
His last film, “Unacknowledged: An Expose of the Greatest Secret in Human History” premiered in Los Angeles on April 24, 2017… and was one of the most-watched documentaries of the last three years.
Websites:
https://ce5film.com/
Mon-Thu. 10:00pm EST | 08:00pm MST | 07:00pm PST
#LIVE via http://jimmychurchradio.com
#Facebook via https://facebook.com/JimmyChurchRadio
#Twitter #LIVE via @JChurchRadio
#YouTube #LIVE via https://youtube.com/user/KJCRFadeToBlack</t>
  </si>
  <si>
    <t>sTQLuNKHgfc</t>
  </si>
  <si>
    <t>2020 03 14</t>
  </si>
  <si>
    <t>https://youtu.be/Kr2SugVU1Os</t>
  </si>
  <si>
    <t>FADE TO BLACK #Live Stream #F2B March 12th, 2020 Open Lines</t>
  </si>
  <si>
    <t>#Thursday 3/12/2020 #LIVE on FadeToBlack with  Jimmy Church - FADERNIGHT
The way to #Sandbox is #F2B
Mon-Thu. 10:00pm EST | 08:00pm MST | 07:00pm PST
#LIVE via http://jimmychurchradio.com
#Facebook via https://facebook.com/JimmyChurchRadio
#Twitter #LIVE via @JChurchRadio
#YouTube #LIVE via https://youtube.com/user/KJCRFadeToBlack
YOUR calls, YOUR thoughts, YOUR voice.</t>
  </si>
  <si>
    <t>Kr2SugVU1Os</t>
  </si>
  <si>
    <t>2019 04 17</t>
  </si>
  <si>
    <t>https://youtu.be/mwCHejPjlq8</t>
  </si>
  <si>
    <t>Ep. 1029 FADE to BLACK w  Karyn Reece    LIVE</t>
  </si>
  <si>
    <t>Tonight: Psychic/Medium Karyn Reece joins the show... and yes, we'll be taking your phone calls... you get to ask ONE question... so make it GOOD.
The call-in number: 747-228-2051
Follow Jimmy on Twitter: @jchurchradio
NEW call in number is: 747-228-2051</t>
  </si>
  <si>
    <t>mwCHejPjlq8</t>
  </si>
  <si>
    <t>2019 04 16</t>
  </si>
  <si>
    <t>https://youtu.be/8M5K0qq3k6E</t>
  </si>
  <si>
    <t>Ep. 1028 FADE to BLACK w  Bruce R. Fenton    LIVE</t>
  </si>
  <si>
    <t>Tonight: Bruce Fenton is here to discuss our true origins and Hybrid Humans... the Alien connection.
The call-in number: 747-228-2051
Next week:
Part Four: The Emerald Tablets and the Fractal Holographic Universe.
Get the Compendium of the Emerald Tablets here: https://www.4biddenknowledge.com/
Follow Jimmy on Twitter: @jchurchradio
NEW call in number is: 747-228-2051</t>
  </si>
  <si>
    <t>8M5K0qq3k6E</t>
  </si>
  <si>
    <t>2019 04 15</t>
  </si>
  <si>
    <t>https://youtu.be/K_soFPvjnqo</t>
  </si>
  <si>
    <t>Ep. 1027 FADE to BLACK w  Billy Carson Part 4   Emerald Tablets    LIVE</t>
  </si>
  <si>
    <t>Tonight: It is the last installment of our four part series of the Emeral Tablets with Billy Carson: Tonight: The Emerald Tablets and the Fractal Holographic Universe.
You can order your copy of The Compendium of the Emerald Tablets with the link below.
The call-in number: 747-228-2051
Next week:
Part Four: The Emerald Tablets and the Fractal Holographic Universe.
Get the Compendium of the Emerald Tablets here: https://www.4biddenknowledge.com/
Follow Jimmy on Twitter: @jchurchradio
NEW call in number is: 747-228-2051</t>
  </si>
  <si>
    <t>K_soFPvjnqo</t>
  </si>
  <si>
    <t>2019 04 11</t>
  </si>
  <si>
    <t>https://youtu.be/Xcy3FpP4-hw</t>
  </si>
  <si>
    <t>Ep. 1026 FADE to BLACK FADERNIGHT   Open Lines!    LIVE</t>
  </si>
  <si>
    <t>Tonight: It's Fadernight with Open-Lines all night long!!! Tonight we engaged the Super Chat!!!  Let's do THIS!!!
The call-in number: 747-228-2051
Next week:
Part Four: The Emerald Tablets and the Fractal Holographic Universe.
Get the Compendium of the Emerald Tablets here: https://www.4biddenknowledge.com/
Follow Jimmy on Twitter: @jchurchradio
NEW call in number is: 747-228-2051</t>
  </si>
  <si>
    <t>Xcy3FpP4-hw</t>
  </si>
  <si>
    <t>2019 04 10</t>
  </si>
  <si>
    <t>https://youtu.be/E3QUxmSZxbk</t>
  </si>
  <si>
    <t>Ep. 1025 FADE to BLACK w  MJ Banias   The UFO People    LIVE</t>
  </si>
  <si>
    <t>Tonight: MJ Banias is an educator and author. His blog, Terra Obscura, critically examines how philosophy and culture affect society’s understanding of anomalous phenomena, including UFOs. He has been interviewed on many podcasts and radio shows. His work has been featured in Fortean Times Magazine, FATE Magazine and in the book UFOs: Reframing the Debate (White Crow Books).
MJ is a regular contributor to the website, Mysterious Universe and hosts his own YouTube channel. His first book, “The UFO People: A Curious Culture is due out this week. He lives in Canada with his wife, two children, and a massive cat.
Tonight we are going to talk about his new book: The UFO People and the current state of our UFO community.
Tonight: Time is an Illusion
Next week:
Part Four: The Emerald Tablets and the Fractal Holographic Universe.
Get the Compendium of the Emerald Tablets here: https://www.4biddenknowledge.com/
Follow Jimmy on Twitter: @jchurchradio
NEW call in number is: 747-228-2051</t>
  </si>
  <si>
    <t>E3QUxmSZxbk</t>
  </si>
  <si>
    <t>2019 04 09</t>
  </si>
  <si>
    <t>https://youtu.be/8Lq5Ky9w96k</t>
  </si>
  <si>
    <t>Ep. 1024 FADE to BLACK w  Adam Curry   Entangled Mandela Effect    LIVE</t>
  </si>
  <si>
    <t>Tonight: Adam Curry is here for the first time discussing his research in the Collective Consciousness and the Mandela Effect. We will also be doing a LIVE Mandela Effect experiment with the entire audience... do NOT miss this show!
Next week:
Part Four: The Emerald Tablets and the Fractal Holographic Universe.
Get the Compendium of the Emerald Tablets here: https://www.4biddenknowledge.com/
Follow Jimmy on Twitter: @jchurchradio
NEW call in number is: 747-228-2051</t>
  </si>
  <si>
    <t>8Lq5Ky9w96k</t>
  </si>
  <si>
    <t>2019 04 08</t>
  </si>
  <si>
    <t>https://youtu.be/rsaKSnWotIY</t>
  </si>
  <si>
    <t>Ep. 1023 FADE to BLACK w  Billy Carson P3   Time is an Illusion    LIVE</t>
  </si>
  <si>
    <t>Tonight: This is Part Three of our four-part series with Billy Carson on the Emerald Tablets of Thoth that will broadcast over the next four consecutive weeks.
Tonight: Time is an Illusion
Next week:
Part Four: The Emerald Tablets and the Fractal Holographic Universe.
Get the Compendium of the Emerald Tablets here: https://www.4biddenknowledge.com/
Follow Jimmy on Twitter: @jchurchradio
NEW call in number is: 747-228-2051</t>
  </si>
  <si>
    <t>rsaKSnWotIY</t>
  </si>
  <si>
    <t>2019 04 04</t>
  </si>
  <si>
    <t>https://youtu.be/RdcSs1XXxYI</t>
  </si>
  <si>
    <t>Ep. 1022 FADE to BLACK FADERNIGHT Open-Lines    LIVE</t>
  </si>
  <si>
    <t>Tonight: It's FADERNIGHT!!!  Open-lines all night long!!! Your questions, your conversation on Contact, UFOs, Time Travel, the Paranormal, Supernatural and Conspiracy!!!
Follow Jimmy on Twitter: @jchurchradio
NEW call in number is: 747-228-2051</t>
  </si>
  <si>
    <t>RdcSs1XXxYI</t>
  </si>
  <si>
    <t>2019 04 03</t>
  </si>
  <si>
    <t>https://youtu.be/zfD17-CNY9k</t>
  </si>
  <si>
    <t>Ep. 1021 FADE to BLACK w  Dr. Heather Lynn   Evil Archaeology    LIVE</t>
  </si>
  <si>
    <t>Tonight: Dr. Heather Lynn joins us to talk about her new book: Evil Archaeology: Demons, Possessions, and Sinister Relics.
Follow Jimmy on Twitter: @jchurchradio
NEW call in number is: 747-228-2051</t>
  </si>
  <si>
    <t>zfD17-CNY9k</t>
  </si>
  <si>
    <t>2019 04 02</t>
  </si>
  <si>
    <t>https://youtu.be/3NDKbNtdye4</t>
  </si>
  <si>
    <t>Ep. 1020 FADE to BLACK w  Billy Carson   The Halls of Amenti P2     LIVE</t>
  </si>
  <si>
    <t>Tonight: Part two of our Billy Carson weekly series on the Emerald Tablets of Thoth: This week is the Halls of Amenti.
Follow Jimmy on Twitter: @jchurchradio
NEW call in number is: 747-228-2051</t>
  </si>
  <si>
    <t>3NDKbNtdye4</t>
  </si>
  <si>
    <t>2019 04 01</t>
  </si>
  <si>
    <t>https://youtu.be/8eRZRwKiWT8</t>
  </si>
  <si>
    <t>Ep. 1019 FADE to BLACK w  Alex Mistretta  Open-Lines     LIVE</t>
  </si>
  <si>
    <t>Tonight: Paranormal researcher Alex Mistretta joins us with a complete report card on the status of our community... and we'll be taking your phone calls because it's April 1st... seriously.
Follow Jimmy on Twitter: @jchurchradio
NEW call in number is: 747-228-2051</t>
  </si>
  <si>
    <t>8eRZRwKiWT8</t>
  </si>
  <si>
    <t>2019 03 28</t>
  </si>
  <si>
    <t>https://youtu.be/l0SpTbJ1WvQ</t>
  </si>
  <si>
    <t>Ep. 1018 FADE to BLACK FADERNIGHT   Open-Lines     LIVE</t>
  </si>
  <si>
    <t>Tonight: It's Thursday... it's another Fadernight with open-lines all night long! UFO sightings... contact... the paranormal and supernatural... time travel... it's YOUR conversation!
Follow Jimmy on Twitter: @jchurchradio
NEW call in number is: 747-228-2051
If the number is busy or if you can't get through the backup numbers are:
323-825-5045 or 323-275-9695 or 818-921-6929</t>
  </si>
  <si>
    <t>l0SpTbJ1WvQ</t>
  </si>
  <si>
    <t>2019 03 27</t>
  </si>
  <si>
    <t>https://youtu.be/zQsbY6OCXgM</t>
  </si>
  <si>
    <t>Ep. 1017 FADE to BLACK w  John Greenewald   Inside the Black Vault     LIVE</t>
  </si>
  <si>
    <t>Tonight: John Greenewald of The Black Vault is here to talk about his most recent UFO documents and to announce the release of his new book: Inside the Black Vault!
Follow Jimmy on Twitter: @jchurchradio
NEW call in number is: 747-228-2051
If the number is busy or if you can't get through the backup numbers are:
323-825-5045 or 323-275-9695 or 818-921-6929</t>
  </si>
  <si>
    <t>zQsbY6OCXgM</t>
  </si>
  <si>
    <t>2019 03 26</t>
  </si>
  <si>
    <t>https://youtu.be/UvVqXxu0_IA</t>
  </si>
  <si>
    <t>Ep. 1016 FADE to BLACK w  An0maly   Fake News and the Media     LIVE</t>
  </si>
  <si>
    <t>Tonight: An0maly is with us to discuss his recent foray with the mass-media and fake news... and we'll also cover the recent headlines grabbing the nation and world... and try and figure out what is really going on!
Follow Jimmy on Twitter: @jchurchradio
NEW call in number is: 747-228-2051
If the number is busy or if you can't get through the backup numbers are:
323-825-5045 or 323-275-9695 or 818-921-6929</t>
  </si>
  <si>
    <t>UvVqXxu0_IA</t>
  </si>
  <si>
    <t>2019 03 25</t>
  </si>
  <si>
    <t>https://youtu.be/Jpmk7ozu9s4</t>
  </si>
  <si>
    <t>Ep. 1015 FADE to BLACK w  Billy Carson   History of the Emerald Tablets     LIVE</t>
  </si>
  <si>
    <t>Tonight: Part One of four straight Monday special events with Billy Carson covering the complete history and meanings of the Emerald Tablets of Thoth. Tonight we will discuss the history... do NOT miss this show!
Get Billy's new book here: http://bit.ly/2Ymkqqe
Follow Jimmy on Twitter: @jchurchradio
NEW call in number is: 747-228-2051
If the number is busy or if you can't get through the backup numbers are:
323-825-5045 or 323-275-9695 or 818-921-6929</t>
  </si>
  <si>
    <t>Jpmk7ozu9s4</t>
  </si>
  <si>
    <t>2019 03 21</t>
  </si>
  <si>
    <t>https://youtu.be/W2cj0FMKeXo</t>
  </si>
  <si>
    <t>Ep. 1014 FADE to BLACK FADERNIGHT Open-Lines!     LIVE</t>
  </si>
  <si>
    <t>Tonight: It's Thursday... it's another Fadernight with open-lines all night long... taking your calls on UFOs, contact, the paranormal and supernatural... let's do THIS.
Follow Jimmy on Twitter: @jchurchradio
NEW call in number is: 747-228-2051
If the number is busy or if you can't get through the backup numbers are:
323-825-5045 or 323-275-9695 or 818-921-6929</t>
  </si>
  <si>
    <t>W2cj0FMKeXo</t>
  </si>
  <si>
    <t>2019 03 20</t>
  </si>
  <si>
    <t>https://youtu.be/UtrPCZqQTF4</t>
  </si>
  <si>
    <t>Ep. 1013 FADE to BLACK w  JJ and Desiree Hurtak   Giza's Industrial Complex     LIVE</t>
  </si>
  <si>
    <t>Tonight: Drs JJ and Desiree Hurtak are with us to discuss their new book: Giza's Industrial Complex.
Follow Jimmy on Twitter: @jchurchradio
NEW call in number is: 747-228-2051
If the number is busy or if you can't get through the backup numbers are:
323-825-5045 or 323-275-9695 or 818-921-6929</t>
  </si>
  <si>
    <t>UtrPCZqQTF4</t>
  </si>
  <si>
    <t>2019 03 19</t>
  </si>
  <si>
    <t>https://youtu.be/FZTTJbAunWo</t>
  </si>
  <si>
    <t>Ep. 1012 FADE to BLACK w  Riz Virk   The Simulation Hypothesis     LIVE</t>
  </si>
  <si>
    <t>Tonight: Riz Virk is here to talk about his new book: The Simulation Hypothesis
Follow Jimmy on Twitter: @jchurchradio
NEW call in number is: 747-228-2051
If the number is busy or if you can't get through the backup numbers are:
323-825-5045 or 323-275-9695 or 818-921-6929</t>
  </si>
  <si>
    <t>FZTTJbAunWo</t>
  </si>
  <si>
    <t>2019 03 18</t>
  </si>
  <si>
    <t>https://youtu.be/IZEoDFX_wdE</t>
  </si>
  <si>
    <t>Ep. 1011 FADE to BLACK w  Russell Targ, Lance Mungia     LIVE</t>
  </si>
  <si>
    <t>Tonight: We discuss the new hit documentary: Third Eye Spies with Russell Targ and director Lance Mungia.
Follow Jimmy on Twitter: @jchurchradio
NEW call in number is: 747-228-2051
If the number is busy or if you can't get through the backup numbers are:
323-825-5045 or 323-275-9695 or 818-921-6929</t>
  </si>
  <si>
    <t>IZEoDFX_wdE</t>
  </si>
  <si>
    <t>2019 03 14</t>
  </si>
  <si>
    <t>https://youtu.be/4CaBLUdzYHE</t>
  </si>
  <si>
    <t>Ep. 1010 FADE to BLACK FADERNIGHT   Open-Lines     LIVE</t>
  </si>
  <si>
    <t>Tonight: It's Fadernight!!!  Open-lines all night long!!!
Follow Jimmy on Twitter: @jchurchradio
NEW call in number is: 747-228-2051
If the number is busy or if you can't get through the backup numbers are:
323-825-5045 or 323-275-9695 or 818-921-6929</t>
  </si>
  <si>
    <t>4CaBLUdzYHE</t>
  </si>
  <si>
    <t>2019 03 13</t>
  </si>
  <si>
    <t>https://youtu.be/6hc-J5ByjKc</t>
  </si>
  <si>
    <t>Ep. 1009 FADE to BLACK w  Maureen St. Germain    LIVE</t>
  </si>
  <si>
    <t>Tonight: Maureen St. Germain is here to talk about her new book: Opening the Akashic Records!
Follow Jimmy on Twitter: @jchurchradio
NEW call in number is: 747-228-2051
If the number is busy or if you can't get through the backup numbers are:
323-825-5045 or 323-275-9695 or 818-921-6929</t>
  </si>
  <si>
    <t>6hc-J5ByjKc</t>
  </si>
  <si>
    <t>2019 03 12</t>
  </si>
  <si>
    <t>https://youtu.be/-baeyp6wSvk</t>
  </si>
  <si>
    <t>Ep. 1008 FADE to BLACK w  Brad Olsen    LIVE</t>
  </si>
  <si>
    <t>Tonight: Author, researcher and publisher Brad Olsen just got back from Antarctica... what did he see? what did he hear? UFOs? A lost civilization???  Tonight we get the full report from someone who was just there... Do Not Miss This Show!
Follow Jimmy on Twitter: @jchurchradio
NEW call in number is: 747-228-2051
If the number is busy or if you can't get through the backup numbers are:
323-825-5045 or 323-275-9695 or 818-921-6929</t>
  </si>
  <si>
    <t>-baeyp6wSvk</t>
  </si>
  <si>
    <t>https://youtu.be/U-GUWH7mLlM</t>
  </si>
  <si>
    <t>U-GUWH7mLlM</t>
  </si>
  <si>
    <t>2019 03 07</t>
  </si>
  <si>
    <t>https://youtu.be/LbOfu67dkSQ</t>
  </si>
  <si>
    <t>Ep. 1007 FADE to BLACK FADERNIGHT   Open-Lines!    LIVE</t>
  </si>
  <si>
    <t>Tonight: It's Open-Lines all night long! Taking YOUR phone calls... share your experiences, sightings and contact... or whatever else is on your mind... the best night of the week on F2B!!!
Follow Jimmy on Twitter: @jchurchradio
NEW call in number is: 747-228-2051
If the number is busy or if you can't get through the backup numbers are:
323-825-5045 or 323-275-9695 or 818-921-6929</t>
  </si>
  <si>
    <t>LbOfu67dkSQ</t>
  </si>
  <si>
    <t>2019 03 06</t>
  </si>
  <si>
    <t>https://youtu.be/pkpEUyM3qoo</t>
  </si>
  <si>
    <t>Ep. 1006 FADE to BLACK SoulTech Special Event     LIVE</t>
  </si>
  <si>
    <t>Tonight: It's our SoulTech Special Event with guests, the launch of our new site and the World Premiere of the documentary: Boarding Benevolence... which was shot during the 2018 SoulTech Conference at ECETI Ranch.
Follow Jimmy on Twitter: @jchurchradio
NEW call in number is: 747-228-2051
If the number is busy or if you can't get through the backup numbers are:
323-825-5045 or 323-275-9695 or 818-921-6929</t>
  </si>
  <si>
    <t>pkpEUyM3qoo</t>
  </si>
  <si>
    <t>2019 03 05</t>
  </si>
  <si>
    <t>https://youtu.be/IBcEcutZe8g</t>
  </si>
  <si>
    <t>Ep. 1005 FADE to BLACK w  Mitch Horowitz   Occult America     LIVE</t>
  </si>
  <si>
    <t>Tonight: Mitch Horowitz is back and we are going to talk about his books: Occult America; One Simple Idea: How Positive Thinking Reshaped Modern Life; and The Miracle Club: How Thoughts Become Reality.
Follow Jimmy on Twitter: @jchurchradio
NEW call in number is: 747-228-2051
If the number is busy or if you can't get through the backup numbers are:
323-825-5045 or 323-275-9695 or 818-921-6929</t>
  </si>
  <si>
    <t>IBcEcutZe8g</t>
  </si>
  <si>
    <t>2019 03 04</t>
  </si>
  <si>
    <t>https://youtu.be/QcJviGg0GPs</t>
  </si>
  <si>
    <t>Ep. 1004 FADE to BLACK w  Greg and Dana Newkirk   Hellier     LIVE</t>
  </si>
  <si>
    <t>Tonight: Greg and Dana Newkirk are here to talk about their new docu series: Hellier.
Follow Jimmy on Twitter: @jchurchradio
NEW call in number is: 747-228-2051
If the number is busy or if you can't get through the backup numbers are:
323-825-5045 or 323-275-9695 or 818-921-6929</t>
  </si>
  <si>
    <t>QcJviGg0GPs</t>
  </si>
  <si>
    <t>2019 02 28</t>
  </si>
  <si>
    <t>https://youtu.be/AI8oYLu4PPY</t>
  </si>
  <si>
    <t>Ep. 1003 FADE to BLACK FADERNIGHT   Open-Lines!     LIVE</t>
  </si>
  <si>
    <t>Tonight: it's Thursday... another Fadernight with open-lines all night long!
Follow Jimmy on Twitter: @jchurchradio
NEW call in number is: 747-228-2051
If the number is busy or if you can't get through the backup numbers are:
323-825-5045 or 323-275-9695 or 818-921-6929</t>
  </si>
  <si>
    <t>AI8oYLu4PPY</t>
  </si>
  <si>
    <t>2019 02 26</t>
  </si>
  <si>
    <t>https://youtu.be/9JJ1hGsNcsU</t>
  </si>
  <si>
    <t>Ep. 1002 FADE to BLACK w  Barbara Lamb     LIVE</t>
  </si>
  <si>
    <t>Tonight: we have very special guest: Barbara Lamb joins us for the first time... over 40 years of her research will be discussed... including hybrids, abductions and UFO contact.
Follow Jimmy on Twitter: @jchurchradio
NEW call in number is: 747-228-2051
If the number is busy or if you can't get through the backup numbers are:
323-825-5045 or 323-275-9695 or 818-921-6929</t>
  </si>
  <si>
    <t>9JJ1hGsNcsU</t>
  </si>
  <si>
    <t>2019 02 25</t>
  </si>
  <si>
    <t>https://youtu.be/Otqowts9-Ic</t>
  </si>
  <si>
    <t>Ep. 1001 FADE to BLACK 1K 2019 CLE Recap Special   Open Lines    LIVE</t>
  </si>
  <si>
    <t>Tonight: We do a full re-cap of the 2019 Concsious Life Expo in Los Angeles, CA.  We have images, stories and yes, we'll have a few special guests who were there...
Follow Jimmy on Twitter: @jchurchradio
NEW call in number is: 747-228-2051
If the number is busy or if you can't get through the backup numbers are:
323-825-5045 or 323-275-9695 or 818-921-6929</t>
  </si>
  <si>
    <t>Otqowts9-Ic</t>
  </si>
  <si>
    <t>2019 02 21</t>
  </si>
  <si>
    <t>https://youtu.be/EPYOmRoYN8U</t>
  </si>
  <si>
    <t>Ep. 1000 FADE to BLACK 1K Celebration   Fadernight   Open Lines    LIVE</t>
  </si>
  <si>
    <t>Tonight: is our 1000th show! Come join us and help celebrate... yeah!
Follow Jimmy on Twitter: @jchurchradio
NEW call in number is: 747-228-2051
If the number is busy or if you can't get through the backup numbers are:
323-825-5045 or 323-275-9695 or 818-921-6929</t>
  </si>
  <si>
    <t>EPYOmRoYN8U</t>
  </si>
  <si>
    <t>2019 02 19</t>
  </si>
  <si>
    <t>https://youtu.be/3TBWXQeKIv4</t>
  </si>
  <si>
    <t>Ep. 998 FADE to BLACK w  Jason Quitt    LIVE</t>
  </si>
  <si>
    <t>Tonight: our guest is Jason Quitt... we had to re-schedule David Icke as he is traveling to Australia for his speaking tour.
Follow Jimmy on Twitter: @jchurchradio
NEW call in number is: 747-228-2051
If the number is busy or if you can't get through the backup numbers are:
323-825-5045 or 323-275-9695 or 818-921-6929</t>
  </si>
  <si>
    <t>3TBWXQeKIv4</t>
  </si>
  <si>
    <t>2019 02 18</t>
  </si>
  <si>
    <t>https://youtu.be/8388IWijKHo</t>
  </si>
  <si>
    <t>Ep. 997 FADE to BLACK w  Richard Dolan   OPEN LINES   LIVE</t>
  </si>
  <si>
    <t>Tonight: our guest is Richard Dolan... and we'll be discussing all things ET and UFO... all of the breaking news with our community.
Follow Jimmy on Twitter: @jchurchradio
NEW call in number is: 747-228-2051
If the number is busy or if you can't get through the backup numbers are:
323-825-5045 or 323-275-9695 or 818-921-6929</t>
  </si>
  <si>
    <t>8388IWijKHo</t>
  </si>
  <si>
    <t>2019 02 14</t>
  </si>
  <si>
    <t>https://youtu.be/29wz3r3h4Hs</t>
  </si>
  <si>
    <t>Ep. 996 FADE to BLACK FADERNIGHT   OPEN LINES P2   LIVE</t>
  </si>
  <si>
    <t>Tonight: It's FADERNIGHT!  Open-Lines all night long! The new call-in number: 747-228-2051
Follow Jimmy on Twitter: @jchurchradio
NEW call in number is: 747-228-2051
If the number is busy or if you can't get through the backup numbers are:
323-825-5045 or 323-275-9695 or 818-921-6929</t>
  </si>
  <si>
    <t>29wz3r3h4Hs</t>
  </si>
  <si>
    <t>https://youtu.be/-a4xAXSQ_7s</t>
  </si>
  <si>
    <t>Ep. 996 FADE to BLACK FADERNIGHT   OPEN LINES P1   LIVE</t>
  </si>
  <si>
    <t>-a4xAXSQ_7s</t>
  </si>
  <si>
    <t>2019 02 13</t>
  </si>
  <si>
    <t>https://youtu.be/LWCKbTSVHlA</t>
  </si>
  <si>
    <t>Ep. 995 FADE to BLACK w  Isaac Arthur   The Fermi Paradox P2   LIVE</t>
  </si>
  <si>
    <t>Tonight:  Isaac Arthur and the Fermi Paradox... let's do THIS!
Follow Jimmy on Twitter: @jchurchradio
NEW call in number is: 747-228-2051
If the number is busy or if you can't get through the backup numbers are:
323-825-5045 or 323-275-9695 or 818-921-6929</t>
  </si>
  <si>
    <t>LWCKbTSVHlA</t>
  </si>
  <si>
    <t>https://youtu.be/aoAGXS7M_ro</t>
  </si>
  <si>
    <t>Ep. 995 FADE to BLACK w  Isaac Arthur   The Fermi Paradox P1  LIVE</t>
  </si>
  <si>
    <t>aoAGXS7M_ro</t>
  </si>
  <si>
    <t>2019 02 12</t>
  </si>
  <si>
    <t>https://youtu.be/bLRX9IvxJ8k</t>
  </si>
  <si>
    <t>Ep. 994 FADE to BLACK w  Jay Weidner   LIVE</t>
  </si>
  <si>
    <t>Tonight:  Jay Wiedner is for an evening of the Mystery Schools.
Follow Jimmy on Twitter: @jchurchradio
NEW call in number is: 747-228-2051
If the number is busy or if you can't get through the backup numbers are:
323-825-5045 or 323-275-9695 or 818-921-6929</t>
  </si>
  <si>
    <t>bLRX9IvxJ8k</t>
  </si>
  <si>
    <t>2019 02 11</t>
  </si>
  <si>
    <t>https://youtu.be/ck5VlUfgfME</t>
  </si>
  <si>
    <t>Ep. 993 FADE to BLACK w  JZ Knight   LIVE</t>
  </si>
  <si>
    <t>Tonight:  We have very special guest: JZ Knight, the channeler of Ramtha... with her first public interview in over a decade!
Follow Jimmy on Twitter: @jchurchradio
NEW call in number is: 747-228-2051
If the number is busy or if you can't get through the backup numbers are:
323-825-5045 or 323-275-9695 or 818-921-6929</t>
  </si>
  <si>
    <t>ck5VlUfgfME</t>
  </si>
  <si>
    <t>2019 02 07</t>
  </si>
  <si>
    <t>https://youtu.be/Erwrb1oTnRo</t>
  </si>
  <si>
    <t>Ep. 992 FADE to BLACK FADERNIGHT OPEN LINES!   LIVE</t>
  </si>
  <si>
    <t>Tonight is FADERNIGHT with Open Lines all night long!
Follow Jimmy on Twitter: @jchurchradio
NEW call in number is: 747-228-2051
If the number is busy or if you can't get through the backup numbers are:
323-825-5045 or 323-275-9695 or 818-921-6929</t>
  </si>
  <si>
    <t>Erwrb1oTnRo</t>
  </si>
  <si>
    <t>2019 02 06</t>
  </si>
  <si>
    <t>https://youtu.be/DgOrAIdGgEg</t>
  </si>
  <si>
    <t>Ep. 991 FADE to BLACK w  The Sandbox   Live Twitter Questions!   LIVE</t>
  </si>
  <si>
    <t>Tonight is Twitter Night! Post your questions on Twitter with the #f2bq hashtag... that's right... all of your questions answered... LIVE all night long!!!
Follow Jimmy on Twitter: @jchurchradio
NEW call in number is: 747-228-2051
If the number is busy or if you can't get through the backup numbers are:
323-825-5045 or 323-275-9695 or 818-921-6929</t>
  </si>
  <si>
    <t>DgOrAIdGgEg</t>
  </si>
  <si>
    <t>2019 02 05</t>
  </si>
  <si>
    <t>https://youtu.be/2xZeEoKOPm0</t>
  </si>
  <si>
    <t>Ep. 990 FADE to BLACK w  Michael Schratt   LIVE</t>
  </si>
  <si>
    <t>Tonight our guest is UFO researcher Michael Shratt. We will discuss his archive of CUFOS case files that he recovered from the offices of J. Allen Hynek of Project Blue Book.
NEW call in number is: 747-228-2051
If the number is busy or if you can't get through the backup numbers are:
323-825-5045 or 323-275-9695 or 818-921-6929</t>
  </si>
  <si>
    <t>2xZeEoKOPm0</t>
  </si>
  <si>
    <t>2019 02 04</t>
  </si>
  <si>
    <t>https://youtu.be/vXYbpS-QlJY</t>
  </si>
  <si>
    <t>Ep. 989 FADE to BLACK w  An0maly   LIVE</t>
  </si>
  <si>
    <t>Tonight our guest is An0maly... and we are going to discuss recent news... the arrest of 21 Savage, Disclosure, the Mass Media and censorship.
NEW call in number is: 747-228-2051
If the number is busy or if you can't get through the backup numbers are:
323-825-5045 or 323-275-9695 or 818-921-6929</t>
  </si>
  <si>
    <t>vXYbpS-QlJY</t>
  </si>
  <si>
    <t>2019 01 31</t>
  </si>
  <si>
    <t>https://youtu.be/NUzzsdgGve4</t>
  </si>
  <si>
    <t>Ep. 988 FADE to BLACK FADERNIGHT   OPEN LINES   LIVE</t>
  </si>
  <si>
    <t>Tonight is Fadernight!  Open Lines all night long... we have a very, very special surprise guest dropping by at 730pm PST with an exclusive announcement... do NOT miss this!!!
NEW call in number is: 747-228-2051
If the number is busy or if you can't get through the backup numbers are:
323-825-5045 or 323-275-9695 or 818-921-6929</t>
  </si>
  <si>
    <t>NUzzsdgGve4</t>
  </si>
  <si>
    <t>2019 01 30</t>
  </si>
  <si>
    <t>https://youtu.be/-joMxVTS1x0</t>
  </si>
  <si>
    <t>Ep. 987 FADE to BLACK with Patrick Wood   The Hard Road to World Order   LIVE</t>
  </si>
  <si>
    <t>Tonight we are going to talk about Patrick Wood's new book: Technocracy: The Hard Road to World Order… covering 5G, Smart Cities, Global Cities, Mass Surveillance, Fintech, Cashless Society, Cryptocurrencies, Regionalization and Collaborative Governance.
NEW call in number is: 747-228-2051
If the number is busy or if you can't get through the backup numbers are:
323-825-5045 or 323-275-9695 or 818-921-6929</t>
  </si>
  <si>
    <t>-joMxVTS1x0</t>
  </si>
  <si>
    <t>2019 01 29</t>
  </si>
  <si>
    <t>https://youtu.be/7EU30Ms8mrE</t>
  </si>
  <si>
    <t>Ep. 986 FADE to BLACK with Porangui   Awoke World Musician   LIVE</t>
  </si>
  <si>
    <t>Poranguí’s live grooves range from meditative to dance party, moving the body, lifting the spirit, and transcending the divide between performer and audience. We will discuss music, Disclosure, contact with ET and what it's like to fully awaken in our world today.
NEW call in number is: 747-228-2051
If the number is busy or if you can't get through the backup numbers are:
323-825-5045 or 323-275-9695 or 818-921-6929</t>
  </si>
  <si>
    <t>7EU30Ms8mrE</t>
  </si>
  <si>
    <t>2019 01 28</t>
  </si>
  <si>
    <t>https://youtu.be/X58fV1CGqjU</t>
  </si>
  <si>
    <t>Ep. 985 FADE to BLACK with Darryl Anka Bashar   LIVE</t>
  </si>
  <si>
    <t>Tonight we are going to discuss Darryl’s recent documentary, First Contact, which explores his life as a channel and the messages Bashar shares through him and the earth changes that we are all experiencing today with a fresh look at 2019.
NEW call in number is: 747-228-2051
If the number is busy or if you can't get through the backup numbers are:
323-825-5045 or 323-275-9695 or 818-921-6929</t>
  </si>
  <si>
    <t>X58fV1CGqjU</t>
  </si>
  <si>
    <t>2019 01 24</t>
  </si>
  <si>
    <t>https://youtu.be/4uCLN8wp-Xg</t>
  </si>
  <si>
    <t>Ep. 984 FADE to BLACK FADERNIGHT   Open-Lines   LIVE</t>
  </si>
  <si>
    <t>Tonight is Fadernight with Open Lines all night long... the NEW call in number is: 747-228-2051
If the number is busy or if you can't get through the backup numbers are:
323-825-5045 or 323-275-9695 or 818-921-6929</t>
  </si>
  <si>
    <t>4uCLN8wp-Xg</t>
  </si>
  <si>
    <t>2019 01 23</t>
  </si>
  <si>
    <t>https://youtu.be/ovQ39eyNzDw</t>
  </si>
  <si>
    <t>Ep. 983 FADE to BLACK w  Paola Harris   UFO Whistleblowers   LIVE</t>
  </si>
  <si>
    <t>Tonight Paola Harris joins us to talk about UFO Whistleblowers and Ufology around the world.
the call in numbers are: 323-825-5045 or 323-275-9695 or 818-921-6929</t>
  </si>
  <si>
    <t>ovQ39eyNzDw</t>
  </si>
  <si>
    <t>2019 01 22</t>
  </si>
  <si>
    <t>https://youtu.be/5EbGnVK_Cog</t>
  </si>
  <si>
    <t>Ep. 982 FADE to BLACK w  John Burroughs   Rendlesham   LIVE</t>
  </si>
  <si>
    <t>Tonight John Burroughs is here to give us the final word on the Rendlesham UFO case... he was there... and tonight we will get all of your questions answered.  All of them.
the call in numbers are: 323-825-5045 or 323-275-9695 or 818-921-6929</t>
  </si>
  <si>
    <t>5EbGnVK_Cog</t>
  </si>
  <si>
    <t>2019 01 21</t>
  </si>
  <si>
    <t>https://youtu.be/zozBZ9OV5O0</t>
  </si>
  <si>
    <t>Ep. 981 FADE to BLACK w  Rabbi Ariel Bar Tzadok   LIVE</t>
  </si>
  <si>
    <t>Tonight we’ll be talking about the stories in Genesis, Pre-Adamic human race, evolved Dragons. Angels and Extra-Terrestrials... and of course, Ancient Aliens!
the call in numbers are: 323-825-5045 or 323-275-9695 or 818-921-6929</t>
  </si>
  <si>
    <t>zozBZ9OV5O0</t>
  </si>
  <si>
    <t>2019 01 17</t>
  </si>
  <si>
    <t>https://youtu.be/-hnUyyq9vDA</t>
  </si>
  <si>
    <t>Ep. 980 FADE to BLACK FADERNIGHT Open Lines   LIVE</t>
  </si>
  <si>
    <t>Tonight:  Thursday night, Fadernight!  Open Lines all night long!!!
the call in numbers are: 323-825-5045 or 323-275-9695 or 818-921-6929</t>
  </si>
  <si>
    <t>-hnUyyq9vDA</t>
  </si>
  <si>
    <t>https://youtu.be/R7d5D0Vwj98</t>
  </si>
  <si>
    <t>R7d5D0Vwj98</t>
  </si>
  <si>
    <t>2019 01 16</t>
  </si>
  <si>
    <t>https://youtu.be/dZT9CMZ6lAA</t>
  </si>
  <si>
    <t>Ep. 979 FADE to BLACK w  Robert Schoch   LIVE</t>
  </si>
  <si>
    <t>Tonight:  Dr. Robert M. Schoch is here to discuss his recent research in lost history and civilizations, Egypt and what really may have happened on this planet 12,000 years ago!
the call in numbers are: 323-825-5045 or 323-275-9695 or 818-921-6929</t>
  </si>
  <si>
    <t>dZT9CMZ6lAA</t>
  </si>
  <si>
    <t>https://youtu.be/wJfJjy0R3nA</t>
  </si>
  <si>
    <t>wJfJjy0R3nA</t>
  </si>
  <si>
    <t>2019 01 15</t>
  </si>
  <si>
    <t>https://youtu.be/yKyzbTWH9LY</t>
  </si>
  <si>
    <t>Ep. 978 FADE to BLACK w  Linda Moulton Howe   LIVE</t>
  </si>
  <si>
    <t>Tonight:  Linda Moulton Howe joins us to talk about the latest from Earthfiles and what we can expect with Disclosure in 2019.
the call in numbers are: 323-825-5045 or 323-275-9695 or 818-921-6929</t>
  </si>
  <si>
    <t>yKyzbTWH9LY</t>
  </si>
  <si>
    <t>2019 01 14</t>
  </si>
  <si>
    <t>https://youtu.be/PH362Gad4uc</t>
  </si>
  <si>
    <t>Ep. 977 FADE to BLACK w  Chad Calek   Two Face  The Grey   LIVE</t>
  </si>
  <si>
    <t>Tonight:  Chad Calek is here to talk about his new film: Two Face: The Grey.
the call in numbers are: 323-825-5045 or 323-275-9695 or 818-921-6929</t>
  </si>
  <si>
    <t>PH362Gad4uc</t>
  </si>
  <si>
    <t>2019 01 10</t>
  </si>
  <si>
    <t>https://youtu.be/UyOviPXP27U</t>
  </si>
  <si>
    <t>Ep. 976 FADE to BLACK FADERNIGHT   Open Lines   LIVE</t>
  </si>
  <si>
    <t>Tonight:  is another Fadernight w/ Teresa Yanaros and Divine Frequency on the Airwaves... followed by open lines all night long!
the call in numbers are: 323-825-5045 or 323-275-9695 or 818-921-6929</t>
  </si>
  <si>
    <t>UyOviPXP27U</t>
  </si>
  <si>
    <t>2019 01 08</t>
  </si>
  <si>
    <t>https://youtu.be/732KDFMLHGE</t>
  </si>
  <si>
    <t>Ep. 974 FADE to BLACK w  Carolyn Ford   LIVE</t>
  </si>
  <si>
    <t>Tonight:  our guest is Carolyn Ford: the guardian of Einstein the Ancient Crystal Skull of Consciousness.
the call in numbers are: 323-825-5045 or 323-275-9695 or 818-921-6929</t>
  </si>
  <si>
    <t>732KDFMLHGE</t>
  </si>
  <si>
    <t>2019 01 07</t>
  </si>
  <si>
    <t>https://youtu.be/STgd69uPND0</t>
  </si>
  <si>
    <t>Ep. 973 FADE to BLACK w  Isaac Arthur   LIVE</t>
  </si>
  <si>
    <t>Tonight:  our guest is Isaac Arthur ... and we'll cover it all: Alien Tech, Faster Thank Light space travel and ET Contact... all from one of the brightest and best intellectuals on the subject. 
the call in numbers are: 323-825-5045 or 323-275-9695 or 818-921-6929</t>
  </si>
  <si>
    <t>STgd69uPND0</t>
  </si>
  <si>
    <t>2019 01 03</t>
  </si>
  <si>
    <t>https://youtu.be/ztoOYT1fizs</t>
  </si>
  <si>
    <t>Ep. 972 FADE to BLACK FADERNIGHT   Open-Lines   LIVE</t>
  </si>
  <si>
    <t>Tonight:   is our first FADERNIGHT of the year with Teresa Tanaros and Divine Frequencey on the Airwaves ... followed by open lines all night long ...
the call in numbers are: 323-825-5045 or 323-275-9695 or 818-921-6929</t>
  </si>
  <si>
    <t>ztoOYT1fizs</t>
  </si>
  <si>
    <t>2019 01 02</t>
  </si>
  <si>
    <t>https://youtu.be/Je0YRcmvRe4</t>
  </si>
  <si>
    <t>Ep. 971 FADE to BLACK w  Laura Eisenhower   Open-Lines    LIVE</t>
  </si>
  <si>
    <t>Tonight, for our first show of 2019, we welcome Laura Eisenhower! We will take a little look back at the year that was and a genuine look forward into 2019.
It's the Convergence of Awakening!!!
the call in numbers are: 323-825-5045 or 323-275-9695 or 818-921-6929</t>
  </si>
  <si>
    <t>Je0YRcmvRe4</t>
  </si>
  <si>
    <t>2018 12 27</t>
  </si>
  <si>
    <t>https://youtu.be/_EM_YgNnBu4</t>
  </si>
  <si>
    <t>Ep. 970 FADE to BLACK FADERNIGHT   Open-Lines    LIVE</t>
  </si>
  <si>
    <t>It's Fadernight with Teresa Yanaros and Divine Frequency on the Airwaves.... and Jeff Harman with his 2019 predictions... followed by open lines all night long!
the call in numbers are: 323-825-5045 or 323-275-9695 or 818-921-6929</t>
  </si>
  <si>
    <t>_EM_YgNnBu4</t>
  </si>
  <si>
    <t>2018 12 20</t>
  </si>
  <si>
    <t>https://youtu.be/eIEchKHVfRI</t>
  </si>
  <si>
    <t>Ep. 969 FADE to BLACK FADERNIGHT   Open-Lines    LIVE</t>
  </si>
  <si>
    <t>It's Fadernight with Teresa Yanaros and Divine Frequency on the Airwaves.... followed by open lines all night long!
the call in numbers are: 323-825-5045 or 323-275-9695 or 818-921-6929</t>
  </si>
  <si>
    <t>eIEchKHVfRI</t>
  </si>
  <si>
    <t>2018 12 19</t>
  </si>
  <si>
    <t>https://youtu.be/HUaWZ2H_lYc</t>
  </si>
  <si>
    <t>Ep. 968 FADE to BLACK w  Richard Dolan    LIVE</t>
  </si>
  <si>
    <t>Tonight: It's our 5th Anniversary Special with Richard Dolan...LIVE
the call in numbers are: 323-825-5045 or 323-275-9695 or 818-921-6929</t>
  </si>
  <si>
    <t>HUaWZ2H_lYc</t>
  </si>
  <si>
    <t>2018 12 18</t>
  </si>
  <si>
    <t>https://youtu.be/zxUn9bEvUYw</t>
  </si>
  <si>
    <t>Ep. 967 FADE to BLACK w  Derrel Sims The Alien Hunter    LIVE</t>
  </si>
  <si>
    <t>Tonight: It's our 5th Anniversary Special with Derrel Sims, the Alien Hunter....LIVE
the call in numbers are: 323-825-5045 or 323-275-9695 or 818-921-6929</t>
  </si>
  <si>
    <t>zxUn9bEvUYw</t>
  </si>
  <si>
    <t>2018 12 17</t>
  </si>
  <si>
    <t>https://youtu.be/Ar-WoOu6nTE</t>
  </si>
  <si>
    <t>Ep. 966 FADE to BLACK w  Tracey Ash    LIVE</t>
  </si>
  <si>
    <t>Tonight: We have very special guest: Tracey Ash is here to talk about 3D to 5D, Egypt and some UFOs....LIVE
the call in numbers are: 323-825-5045 or 323-275-9695 or 818-921-6929</t>
  </si>
  <si>
    <t>Ar-WoOu6nTE</t>
  </si>
  <si>
    <t>2018 12 13</t>
  </si>
  <si>
    <t>https://youtu.be/89M-rzmlruU</t>
  </si>
  <si>
    <t>Ep. 965 FADE to BLACK FADERNIGHT Open Lines    LIVE</t>
  </si>
  <si>
    <t>Tonight: is another FADERNIGHT with Teresa Tanaros and Divine Frequencey on the Airwaves... followed by open lines all night long .....LIVE
the call in numbers are: 323-825-5045 or 323-275-9695 or 818-921-6929</t>
  </si>
  <si>
    <t>89M-rzmlruU</t>
  </si>
  <si>
    <t>2018 12 12</t>
  </si>
  <si>
    <t>https://youtu.be/oEDckBtnSvc</t>
  </si>
  <si>
    <t>Ep. 964 FADE to BLACK w  Tyler Glockner   Secureteam    LIVE</t>
  </si>
  <si>
    <t>Tyler Glockner from Secureteam with his first ever interview...LIVE
the call in numbers are: 323-825-5045 or 323-275-9695 or 818-921-6929</t>
  </si>
  <si>
    <t>oEDckBtnSvc</t>
  </si>
  <si>
    <t>2018 12 11</t>
  </si>
  <si>
    <t>https://youtu.be/Umg11kJkjhY</t>
  </si>
  <si>
    <t>Ep. 963 FADE to BLACK w  Kerry Cassidy    LIVE</t>
  </si>
  <si>
    <t>Kerry Cassidy is the CEO and Founder of Project Camelot. Kerry is a documentary filmmaker/investigative journalist and well-known host of Project Camelot TV broadcasting weekly live shows on Youtube. and tomorrow, Tyler Glockner from Secureteam ...LIVE
the call in numbers are: 323-825-5045 or 323-275-9695 or 818-921-6929</t>
  </si>
  <si>
    <t>Umg11kJkjhY</t>
  </si>
  <si>
    <t>2018 12 10</t>
  </si>
  <si>
    <t>https://youtu.be/951TL06-VBI</t>
  </si>
  <si>
    <t>Ep. 962 FADE to BLACK w  Billy Carson    LIVE</t>
  </si>
  <si>
    <t>Billy Carson of 4biddenknowldge is here to kick off Influencer Week here on FADE to BLACK. Tomorrow night, it's Kerry Cassidy from Project Camelot and on Wednesday, Tyler Glockner from Secureteam ...LIVE
the call in numbers are: 323-825-5045 or 323-275-9695 or 818-921-6929</t>
  </si>
  <si>
    <t>951TL06-VBI</t>
  </si>
  <si>
    <t>2018 12 06</t>
  </si>
  <si>
    <t>https://youtu.be/16Wdtm6ZEx4</t>
  </si>
  <si>
    <t>Ep. 961 FADE to BLACK FADERNIGHT Open Lines    LIVE</t>
  </si>
  <si>
    <t>Open Lines all night long!!! ...LIVE
the call in numbers are: 323-825-5045 or 323-275-9695 or 818-921-6929</t>
  </si>
  <si>
    <t>16Wdtm6ZEx4</t>
  </si>
  <si>
    <t>2018 12 05</t>
  </si>
  <si>
    <t>https://youtu.be/f8EWwONPP9I</t>
  </si>
  <si>
    <t>Ep. 960 FADE to BLACK filmmaker Mark Borchardt    LIVE</t>
  </si>
  <si>
    <t>independent filmmaker Mark Borchardt is here do discuss his new film: The Dundee Project which is about the UFO Daze festival in Dundee, Wisconsin. ...LIVE
the call in numbers are: 323-825-5045 or 323-275-9695 or 818-921-6929</t>
  </si>
  <si>
    <t>f8EWwONPP9I</t>
  </si>
  <si>
    <t>2018 12 04</t>
  </si>
  <si>
    <t>https://youtu.be/NmgCtT536VU</t>
  </si>
  <si>
    <t>Ep. 959 FADE to BLACK 'Bob Lazar' Movie Review    LIVE</t>
  </si>
  <si>
    <t>I review Jermey Corbell's new film: Bob Lazar Area 51 &amp; Flying Saucers with Wolf McCarron.. ...LIVE
the call in numbers are: 323-825-5045 or 323-275-9695 or 818-921-6929</t>
  </si>
  <si>
    <t>NmgCtT536VU</t>
  </si>
  <si>
    <t>2018 11 28</t>
  </si>
  <si>
    <t>https://youtu.be/2-KIRmNM3Fc</t>
  </si>
  <si>
    <t>Ep. 957 FADE to BLACK w  Scott Wolter    LIVE</t>
  </si>
  <si>
    <t>Scott Wolter is back and we are going to discuss the Lost Templar Journals of Prince Henry Sinclair. ...LIVE
the call in numbers are: 323-825-5045 or 323-275-9695 or 818-921-6929</t>
  </si>
  <si>
    <t>2-KIRmNM3Fc</t>
  </si>
  <si>
    <t>2018 11 27</t>
  </si>
  <si>
    <t>https://youtu.be/25exOVca10s</t>
  </si>
  <si>
    <t>Ep. 956 FADE to BLACK w  RN Vooght    LIVE</t>
  </si>
  <si>
    <t>RN Vooght joins us to talk about his new book: The Spirit in the Sky: Ancient Cosmological Gods &amp; Where In The World We Find Them. ...LIVE
the call in numbers are: 323-825-5045 or 323-275-9695 or 818-921-6929</t>
  </si>
  <si>
    <t>25exOVca10s</t>
  </si>
  <si>
    <t>2018 11 26</t>
  </si>
  <si>
    <t>https://youtu.be/Cema1_QMfrA</t>
  </si>
  <si>
    <t>Ep. 955 FADE to BLACK w  Karen A. Dahlman   Ouija LIVE    LIVE</t>
  </si>
  <si>
    <t>Karen A. Dahlman is here to do a live Ouija session... you ask the questions ...LIVE
the call in numbers are: 323-825-5045 or 323-275-9695 or 818-921-6929</t>
  </si>
  <si>
    <t>Cema1_QMfrA</t>
  </si>
  <si>
    <t>2018 11 20</t>
  </si>
  <si>
    <t>https://youtu.be/sEjeClb_nOc</t>
  </si>
  <si>
    <t>Ep. 954 FADE to BLACK FADERNIGHT   Open Lines    LIVE</t>
  </si>
  <si>
    <t>Open Lines all night long!!!  Special live report from Lima Peru on the Nazca Mummies followed by your phone calls....LIVE
the call in numbers are: 323-825-5045 or 323-275-9695 or 818-921-6929</t>
  </si>
  <si>
    <t>sEjeClb_nOc</t>
  </si>
  <si>
    <t>2018 11 15</t>
  </si>
  <si>
    <t>https://youtu.be/fxz6wj2L1_0</t>
  </si>
  <si>
    <t>Ep. 952 FADE to BLACK FADERNIGHT   LIVE</t>
  </si>
  <si>
    <t>...LIVE
the call in numbers are: 323-825-5045 or 323-275-9695 or 818-921-6929</t>
  </si>
  <si>
    <t>fxz6wj2L1_0</t>
  </si>
  <si>
    <t>2018 11 14</t>
  </si>
  <si>
    <t>https://youtu.be/qOsi9DNTEYs</t>
  </si>
  <si>
    <t>Ep. 951 FADE to BLACK w  Patrick Wood   Technocracy 2.0   LIVE</t>
  </si>
  <si>
    <t>Author and researcher Patrick Wood is here to talk about Technocracy 2.0, the new economy, the internet, censorship and social media... and how it's changed everything... ...LIVE
the call in numbers are: 323-825-5045 or 323-275-9695 or 818-921-6929</t>
  </si>
  <si>
    <t>qOsi9DNTEYs</t>
  </si>
  <si>
    <t>2018 11 13</t>
  </si>
  <si>
    <t>https://youtu.be/ZgGmdFnZ91s</t>
  </si>
  <si>
    <t>Ep. 950 FADE to BLACK w  Jonny Enoch   The New Area 51   LIVE</t>
  </si>
  <si>
    <t>Jonny Enoch is a trained clinical hypnotherapist, lecturer, and writer from Vancouver, BC, Canada. Not only has he been researching extraterrestrial phenomena and esoteric subjects for over 20 years, but after witnessing a series of unexplainable events while growing up, his search for answers has led him on adventures all over the world. This includes interviewing ET contactees, whistle-blowers, and UFO witnesses. ...LIVE
the call in numbers are: 323-825-5045 or 323-275-9695 or 818-921-6929</t>
  </si>
  <si>
    <t>ZgGmdFnZ91s</t>
  </si>
  <si>
    <t>2018 11 12</t>
  </si>
  <si>
    <t>https://youtu.be/Dc4DMChF7jE</t>
  </si>
  <si>
    <t>Ep. 949 FADE to BLACK w  Chris O'Brien   Stalking the Herd Part 2   LIVE</t>
  </si>
  <si>
    <t>Christopher O’Brien has devoted over 20 years to investigating and researching hundreds of unexplained events in South-central Colorado/North-central New Mexico’s San Luis Valley (SLV). ...LIVE
the call in numbers are: 323-825-5045 or 323-275-9695 or 818-921-6929</t>
  </si>
  <si>
    <t>Dc4DMChF7jE</t>
  </si>
  <si>
    <t>https://youtu.be/nvkaYPaM7ws</t>
  </si>
  <si>
    <t>Ep. 949 FADE to BLACK w  Chris O'Brien   Stalking the Herd Part 1   LIVE</t>
  </si>
  <si>
    <t>nvkaYPaM7ws</t>
  </si>
  <si>
    <t>2018 11 08</t>
  </si>
  <si>
    <t>https://youtu.be/n01jzjX4shU</t>
  </si>
  <si>
    <t>Ep. 948 FADE to BLACK FADERNIGHT   Open-Lines   Teresa Yanaros   LIVE</t>
  </si>
  <si>
    <t>Tonight is another FADERNIGHT and the premiere of Teresa Yanaros and Divine Frequency on the Airwaves... followed by open lines all night long ...LIVE
the call in numbers are: 323-825-5045 or 323-275-9695 or 818-921-6929</t>
  </si>
  <si>
    <t>n01jzjX4shU</t>
  </si>
  <si>
    <t>2018 11 07</t>
  </si>
  <si>
    <t>https://youtu.be/jQPzN0GoF_U</t>
  </si>
  <si>
    <t>Ep. 947 FADE to BLACK w  Randall Carlson  The Conversation   LIVE</t>
  </si>
  <si>
    <t>Tonight we are going to go back, way back into the history of North America… the true history before Columbus, or anyone else who say they may have discovered America and the evidence of another civilization that may have started here and spread around the world. ... LIVE
the call in numbers are: 323-825-5045 or 323-275-9695 or 818-921-6929</t>
  </si>
  <si>
    <t>jQPzN0GoF_U</t>
  </si>
  <si>
    <t>2018 11 05</t>
  </si>
  <si>
    <t>https://youtu.be/DbLrRsLoofs</t>
  </si>
  <si>
    <t>Ep. 945 FADE to BLACK w  Ed Nightingale  Seasons of the Great Year   LIVE</t>
  </si>
  <si>
    <t>Ed Nightingale is here to talk about his celestial research and the Seasons of the Great Year ... LIVE
the call in numbers are: 323-825-5045 or 323-275-9695 or 818-921-6929</t>
  </si>
  <si>
    <t>DbLrRsLoofs</t>
  </si>
  <si>
    <t>2018 11 01</t>
  </si>
  <si>
    <t>https://youtu.be/iYVrlneVrko</t>
  </si>
  <si>
    <t>Ep. 944 FADE to BLACK w  FADERNIGHT  LIVE</t>
  </si>
  <si>
    <t>Adrian Vallera to tell us about the Washington DC DisclosureFest Mass Meditation ... with special guests Richard Yiap, Poranguí, Clifford Mahooty, Billy Carson and Michael Salla!  ... LIVE
the call in numbers are: 323-825-5045 or 323-275-9695 or 818-921-6929</t>
  </si>
  <si>
    <t>iYVrlneVrko</t>
  </si>
  <si>
    <t>2018 10 31</t>
  </si>
  <si>
    <t>https://youtu.be/rWF90X34iiU</t>
  </si>
  <si>
    <t>Ep. 943 FADE to BLACK w  Sha the Loon Witch  LIVE</t>
  </si>
  <si>
    <t>Sha, the Loon Witch ... for our 5th annual Halloween Night Special Event ... LIVE
the call in numbers are: 323-825-5045 or 323-275-9695 or 818-921-6929</t>
  </si>
  <si>
    <t>rWF90X34iiU</t>
  </si>
  <si>
    <t>2018 10 30</t>
  </si>
  <si>
    <t>https://youtu.be/t6dcI4sf-Wc</t>
  </si>
  <si>
    <t>Ep. 942 FADE to BLACK w  Maureen Wood   Scary Ghost Stories  LIVE</t>
  </si>
  <si>
    <t>Tonight is night #2 of our Halloween Week and Maureen Wood will be sharing her favorite ghost stories from her two books, co-authored with Ron Kolek: The Ghost Chronicles and More Ghost Chronicles. ... LIVE
the call in numbers are: 323-825-5045 or 323-275-9695 or 818-921-6929</t>
  </si>
  <si>
    <t>t6dcI4sf-Wc</t>
  </si>
  <si>
    <t>2018 10 29</t>
  </si>
  <si>
    <t>https://youtu.be/UoEIthZpp8w</t>
  </si>
  <si>
    <t>Ep. 941 FADE to BLACK w  Jason Louv   Halloween Special night #1  LIVE</t>
  </si>
  <si>
    <t>Tonight is night #1 of our Halloween Week and tonight Jason Louv is here to talk about witches, warlocks, goblins, the occult and the history of Halloween. ... LIVE
the call in numbers are: 323-825-5045 or 323-275-9695 or 818-921-6929</t>
  </si>
  <si>
    <t>UoEIthZpp8w</t>
  </si>
  <si>
    <t>2018 10 25</t>
  </si>
  <si>
    <t>https://youtu.be/UPq_NdQGRQw</t>
  </si>
  <si>
    <t>Ep. 940 FADE to BLACK FADERNIGHT   Open-Lines   LIVE</t>
  </si>
  <si>
    <t>Open Lines All Night Long!!! ... LIVE
the call in numbers are: 323-825-5045 or 323-275-9695 or 818-921-6929</t>
  </si>
  <si>
    <t>UPq_NdQGRQw</t>
  </si>
  <si>
    <t>2018 10 24</t>
  </si>
  <si>
    <t>https://youtu.be/3t_w4PrJhsw</t>
  </si>
  <si>
    <t>Ep. 939 FADE to BLACK w  Nick Redfern  Open-Lines   LIVE</t>
  </si>
  <si>
    <t>Nick Redfern is here to talk about his new book on abductions: Top Secret Alien Abduction Files: What the Government Doesn’t Want You to Know. ... LIVE
the call in numbers are: 323-825-5045 or 323-275-9695 or 818-921-6929</t>
  </si>
  <si>
    <t>3t_w4PrJhsw</t>
  </si>
  <si>
    <t>2018 10 23</t>
  </si>
  <si>
    <t>https://youtu.be/qpkb2-u4Q0M</t>
  </si>
  <si>
    <t>Ep. 938 FADE to BLACK w  Laura Eisenhower   Open-Lines   LIVE</t>
  </si>
  <si>
    <t>Laura Eisenhower is back with us... Tonight we are going to discuss world events… our crazy UFO community and how to fight the darkness that seems to be the hidden agenda of the media and world and corporate leaders. ... LIVE
the call in numbers are: 323-825-5045 or 323-275-9695 or 818-921-6929</t>
  </si>
  <si>
    <t>qpkb2-u4Q0M</t>
  </si>
  <si>
    <t>2018 10 22</t>
  </si>
  <si>
    <t>https://youtu.be/fCdAY96eau8</t>
  </si>
  <si>
    <t>Ep. 937 FADE to BLACK w  Richard Dolan   Open-Lines   LIVE</t>
  </si>
  <si>
    <t>Richard Bleepin' Dolan is here to talk about the status of our community... all of it... with another open and frank conversation with Jimmy Church ... LIVE
the call in numbers are: 323-825-5045 or 323-275-9695 or 818-921-6929</t>
  </si>
  <si>
    <t>fCdAY96eau8</t>
  </si>
  <si>
    <t>2018 10 18</t>
  </si>
  <si>
    <t>https://youtu.be/9G8XZM6WrhA</t>
  </si>
  <si>
    <t>Ep. 936 FADE to BLACK FADERNIGHT   Open-Lines   LIVE</t>
  </si>
  <si>
    <t>Open Lines All Night Long!!!   .  ... LIVE
the call in numbers are: 323-825-5045 or 323-275-9695 or 818-921-6929</t>
  </si>
  <si>
    <t>9G8XZM6WrhA</t>
  </si>
  <si>
    <t>2018 10 17</t>
  </si>
  <si>
    <t>https://youtu.be/HjfWibtZj7I</t>
  </si>
  <si>
    <t>Ep. 935 FADE to BLACK w  Michael Lee Hill   Exclusive  Secret NSA Group Revealed   LIVE</t>
  </si>
  <si>
    <t>Michael Lee Hill is here to reveal the members of the secret AR Borden NSA group, exclusively on F2B.  ... LIVE
the call in numbers are: 323-825-5045 or 323-275-9695 or 818-921-6929</t>
  </si>
  <si>
    <t>HjfWibtZj7I</t>
  </si>
  <si>
    <t>2018 10 16</t>
  </si>
  <si>
    <t>https://youtu.be/7iCC-kS4DVQ</t>
  </si>
  <si>
    <t>Ep. 934 FADE to BLACK w  Leo Zagami   The Puppeteers Hidden UFO Power   LIVE Pt. 2</t>
  </si>
  <si>
    <t>Leo Zagami is back to talk about his new book: 'The Invisible Master: The Puppeteers Hidden Power' where he reveals long-hidden information behind the extraterrestrial phenomenon.  ... LIVE
the call in numbers are: 323-825-5045 or 323-275-9695 or 818-921-6929</t>
  </si>
  <si>
    <t>7iCC-kS4DVQ</t>
  </si>
  <si>
    <t>https://youtu.be/Qv6KUYFL0J0</t>
  </si>
  <si>
    <t>Ep. 934 FADE to BLACK w  Leo Zagami   The Puppeteers Hidden UFO Power   LIVE Pt. 1</t>
  </si>
  <si>
    <t>Qv6KUYFL0J0</t>
  </si>
  <si>
    <t>2018 10 15</t>
  </si>
  <si>
    <t>https://youtu.be/9IqU-nzl1yk</t>
  </si>
  <si>
    <t>Ep. 933 FADE to BLACK w  An0maly   LIVE</t>
  </si>
  <si>
    <t>An0maly is a groundbreaking news analyst, hip-hop artist, video producer &amp; creative visionary. New Jersey raised. West Virginia affiliated. California living -  Combining elements of spirituality, philosophy &amp; real life; An0maly has become a leading voice of this generation as well as a legendary rapper/poet.
An0maly reaches 7-30 million people weekly from Facebook, Instagram, Youtube &amp; Twitter and tonight we will discuss everything from pop-culture to conspiracy..  ... LIVE
the call in numbers are: 323-825-5045 or 323-275-9695 or 818-921-6929</t>
  </si>
  <si>
    <t>9IqU-nzl1yk</t>
  </si>
  <si>
    <t>2018 10 11</t>
  </si>
  <si>
    <t>https://youtu.be/ZPxj6rClDBw</t>
  </si>
  <si>
    <t>Ep. 932 FADE to BLACK FADERNIGHT Open Lines   LIVE</t>
  </si>
  <si>
    <t>.  ... LIVE
the call in numbers are: 323-825-5045 or 323-275-9695 or 818-921-6929</t>
  </si>
  <si>
    <t>ZPxj6rClDBw</t>
  </si>
  <si>
    <t>2018 10 10</t>
  </si>
  <si>
    <t>https://youtu.be/yio0QVM22-M</t>
  </si>
  <si>
    <t>Ep. 931 FADE TO BLACK w  Brad Klausen   LIVE</t>
  </si>
  <si>
    <t>Brad Klausen grew up in Southern California and moved to Seattle in 1999 to begin a nine-year career as the in-house graphic designer for Pearl Jam...Tonight we will discuss Klausen’s journey in discovering the symbology in ancient Egyptian art and sculpture and his contribution to the Magical Egypt documentary and symposium and how he uses it today in his own artwork- both personal and in the world of Rock and Roll.  ... LIVE
the call in numbers are: 323-825-5045 or 323-275-9695 or 818-921-6929</t>
  </si>
  <si>
    <t>yio0QVM22-M</t>
  </si>
  <si>
    <t>2018 10 09</t>
  </si>
  <si>
    <t>https://youtu.be/F-KhLNM1Klc</t>
  </si>
  <si>
    <t>Ep. 930 FADE TO BLACK w  Chris Dunn   LIVE</t>
  </si>
  <si>
    <t>Night Two of our Egypt Week: For the first time, author Chris Dunn joins F2B and we discuss his research of the Great Pyramid and ancient Egypt technology ... LIVE
the call in numbers are: 323-825-5045 or 323-275-9695 or 818-921-6929</t>
  </si>
  <si>
    <t>F-KhLNM1Klc</t>
  </si>
  <si>
    <t>2018 10 08</t>
  </si>
  <si>
    <t>https://youtu.be/bcvtUBgdZ3U</t>
  </si>
  <si>
    <t>Ep. 929 FADE TO BLACK w  Manu Seyfzadeh   Great Pyramid   LIVE</t>
  </si>
  <si>
    <t>we have very special guest: Manu Seyfzadeh is here to talk about his new report that will be published about new chambers in the great pyramid and how to find them... BREAKING Exclusive report ONLY on FADE to BLACK ... LIVE
the call in numbers are: 323-825-5045 or 323-275-9695 or 818-921-6929</t>
  </si>
  <si>
    <t>bcvtUBgdZ3U</t>
  </si>
  <si>
    <t>2018 10 04</t>
  </si>
  <si>
    <t>https://youtu.be/0uNYqVlqEu4</t>
  </si>
  <si>
    <t>Ep. 928 FADE TO BLACK FADERNIGHT Open Lines   LIVE</t>
  </si>
  <si>
    <t>With Jon Rappoport and his No More Fake News Room Live ... LIVE
the call in numbers are: 323-825-5045 or 323-275-9695 or 818-921-6929</t>
  </si>
  <si>
    <t>0uNYqVlqEu4</t>
  </si>
  <si>
    <t>2018 10 03</t>
  </si>
  <si>
    <t>https://youtu.be/Knx289U6vHs</t>
  </si>
  <si>
    <t>Ep. 927 FADE TO BLACK w  Jason Rice   Exclusive  '20 and Back' Insider Speaks   LIVE</t>
  </si>
  <si>
    <t>Jason Rice is here for a very special FADE to BLACK exclusive interview ... LIVE
the call in numbers are: 323-825-5045 or 323-275-9695 or 818-921-6929</t>
  </si>
  <si>
    <t>Knx289U6vHs</t>
  </si>
  <si>
    <t>2018 10 02</t>
  </si>
  <si>
    <t>https://youtu.be/sqd5eMlQJr4</t>
  </si>
  <si>
    <t>Ep. 926 FADE TO BLACK w  Chance Gardner   Secrets of Magical Egypt   LIVE</t>
  </si>
  <si>
    <t>Tonight we are going to talk about the Magical Egypt Online Symposium that is going on from October 1st thru October 11th, 2018… Almost two straight weeks of the best guests, including Laird Scranton, Rick Strassman, Chris Dunn, Ed Edward Nightingale and many more!  ... LIVE
the call in numbers are: 323-825-5045 or 323-275-9695 or 818-921-6929</t>
  </si>
  <si>
    <t>sqd5eMlQJr4</t>
  </si>
  <si>
    <t>2018 10 01</t>
  </si>
  <si>
    <t>https://youtu.be/rEfPbHhuySE</t>
  </si>
  <si>
    <t>Ep. 925 FADE TO BLACK w  Jim Breslo   Las Vegas Shooting One Year Later   LIVE</t>
  </si>
  <si>
    <t>Jim Breslo, host of the Hidden Truth Show, joins us one year after the Las Vegas Shooting to discuss what really happened on October 1st, 2017  ... LIVE
the call in numbers are: 323-825-5045 or 323-275-9695 or 818-921-6929</t>
  </si>
  <si>
    <t>rEfPbHhuySE</t>
  </si>
  <si>
    <t>2018 09 27</t>
  </si>
  <si>
    <t>https://youtu.be/j6b3GLDHQys</t>
  </si>
  <si>
    <t>Ep. 924 FADE TO BLACK FADERNIGHT w  Dean Radin, PhD   The Science of Magic  LIVE</t>
  </si>
  <si>
    <t>Dean Radin is here!!! We will be discussing, for the first time on FADE to BLACK, his career, the science of parapsycology and his latest book: Real Magic.  ... LIVE
the call in numbers are: 323-825-5045 or 323-275-9695 or 818-921-6929</t>
  </si>
  <si>
    <t>j6b3GLDHQys</t>
  </si>
  <si>
    <t>2018 09 26</t>
  </si>
  <si>
    <t>https://youtu.be/SWxBDNlwprA</t>
  </si>
  <si>
    <t>Ep. 923 FADE TO BLACK FADERNIGHT w  Julia Mossbridge, PhD   Precog and Time Travel   LIVE</t>
  </si>
  <si>
    <t>Julia Mossbridge joins us to talk about precognition and time travel with her new book: The Premonition Code.  ... LIVE
the call in numbers are: 323-825-5045 or 323-275-9695 or 818-921-6929</t>
  </si>
  <si>
    <t>SWxBDNlwprA</t>
  </si>
  <si>
    <t>2018 09 25</t>
  </si>
  <si>
    <t>https://youtu.be/FVF7OoPAfuY</t>
  </si>
  <si>
    <t>Ep. 922 FADE TO BLACK FADERNIGHT w  John Greenewald   JAL UFO Encounter, AATIP docs   LIVE</t>
  </si>
  <si>
    <t>Tonight we discuss the JAL1628 Japan Air Lines UFO Encounter and recent revelations on AATIP… is it Aviation or Aerospace???  ... LIVE
the call in numbers are: 323-825-5045 or 323-275-9695 or 818-921-6929</t>
  </si>
  <si>
    <t>FVF7OoPAfuY</t>
  </si>
  <si>
    <t>2018 09 24</t>
  </si>
  <si>
    <t>https://youtu.be/iV2UQblrn0s</t>
  </si>
  <si>
    <t>Ep. 921 FADE TO BLACK FADERNIGHT w  Mitch Horowitz   LIVE</t>
  </si>
  <si>
    <t>tonight we are going to talk about his newest work: The Miracle Club: How Thoughts Become Reality. Mitch has written on everything from the war on witches to the secret life of Ronald Reagan for The New York Times, The Wall Street Journal, The Washington Post, Salon, Time, and Politico.  ... LIVE
the call in numbers are: 323-825-5045 or 323-275-9695 or 818-921-6929</t>
  </si>
  <si>
    <t>iV2UQblrn0s</t>
  </si>
  <si>
    <t>2018 09 19</t>
  </si>
  <si>
    <t>https://youtu.be/xJDhKCHc3lE</t>
  </si>
  <si>
    <t>Ep. 919 FADE TO BLACK w  Clifford Stone   UFO Disclosure   LIVE</t>
  </si>
  <si>
    <t>We are discussing Disclosure with Clifford Stone. Full documents that we are covering tonight are available at https://jimmychurchradio.com/  ... LIVE
the call in numbers are: 323-825-5045 or 323-275-9695 or 818-921-6929</t>
  </si>
  <si>
    <t>xJDhKCHc3lE</t>
  </si>
  <si>
    <t>2018 09 18</t>
  </si>
  <si>
    <t>https://youtu.be/gIuc2Ia30tA</t>
  </si>
  <si>
    <t>Ep. 918 FADE TO BLACK w  Freeman   The Space War News   LIVE</t>
  </si>
  <si>
    <t>We are discussing the Space War News tonight on the show with Freeman! ... LIVE
the call in numbers are: 323-825-5045 or 323-275-9695 or 818-921-6929</t>
  </si>
  <si>
    <t>gIuc2Ia30tA</t>
  </si>
  <si>
    <t>2018 09 17</t>
  </si>
  <si>
    <t>https://youtu.be/osf5iJPfDwU</t>
  </si>
  <si>
    <t>Ep. 917 FADE TO BLACK w  Linda Moulton Howe  Pt. 2  The National Solar Observatory   LIVE</t>
  </si>
  <si>
    <t>LMH joins the show to talk about the FBI closing the National Solar Observatory and it's sudden reopening today... LIVE
the call in numbers are: 323-825-5045 or 323-275-9695 or 818-921-6929</t>
  </si>
  <si>
    <t>osf5iJPfDwU</t>
  </si>
  <si>
    <t>https://youtu.be/90VDQSPwB_I</t>
  </si>
  <si>
    <t>Ep. 917 FADE TO BLACK w  Linda Moulton Howe Pt. 1   The National Solar Observatory   LIVE</t>
  </si>
  <si>
    <t>90VDQSPwB_I</t>
  </si>
  <si>
    <t>2018 09 13</t>
  </si>
  <si>
    <t>https://youtu.be/uzrTgfK830M</t>
  </si>
  <si>
    <t>Ep. 916 FADE TO BLACK FADERNIGHT Open Lines   LIVE</t>
  </si>
  <si>
    <t>Open Lines all night long... LIVE
the call in numbers are: 323-825-5045 or 323-275-9695 or 818-921-6929
the call in numbers are: 
323-825-5045 or 323-275-9695 or 818-921-6929</t>
  </si>
  <si>
    <t>uzrTgfK830M</t>
  </si>
  <si>
    <t>2018 09 12</t>
  </si>
  <si>
    <t>https://youtu.be/IcQFpBw_EvY</t>
  </si>
  <si>
    <t>Ep. 915 FADE TO BLACK w  Kelly Sullivan Walden   Dreams Special Event   LIVE</t>
  </si>
  <si>
    <t>Dream expert Kelly Sullivan Walden takes your calls... LIVE
the call in numbers are: 323-825-5045 or 323-275-9695 or 818-921-6929
the call in numbers are: 
323-825-5045 or 323-275-9695 or 818-921-6929</t>
  </si>
  <si>
    <t>IcQFpBw_EvY</t>
  </si>
  <si>
    <t>2018 09 11</t>
  </si>
  <si>
    <t>https://youtu.be/uJDiJCfH5ec</t>
  </si>
  <si>
    <t>Ep. 914 FADE TO BLACK w  Justin Deschamps   911 Special Event   LIVE</t>
  </si>
  <si>
    <t>Our September 11th 911 Special Event discussing every angle... LIVE
the call in numbers are: 323-825-5045 or 323-275-9695 or 818-921-6929
the call in numbers are: 
323-825-5045 or 323-275-9695 or 818-921-6929</t>
  </si>
  <si>
    <t>uJDiJCfH5ec</t>
  </si>
  <si>
    <t>2018 09 10</t>
  </si>
  <si>
    <t>https://youtu.be/z-pEoFjk3TE</t>
  </si>
  <si>
    <t>Ep. 913 FADE TO BLACK w  Sandia the ET   LIVE</t>
  </si>
  <si>
    <t>Sandia the ET and crew... LIVE
the call in numbers are: 323-825-5045 or 323-275-9695 or 818-921-6929
the call in numbers are: 
323-825-5045 or 323-275-9695 or 818-921-6929</t>
  </si>
  <si>
    <t>z-pEoFjk3TE</t>
  </si>
  <si>
    <t>2018 09 06</t>
  </si>
  <si>
    <t>https://youtu.be/T7X5TcxoOPc</t>
  </si>
  <si>
    <t>Ep. 912 FADE TO BLACK FADERNIGHT</t>
  </si>
  <si>
    <t>Day 4 of our UFO Week here on F2B ...Tonight:  is another FADERNIGHT with open lines all night long... 
the call in numbers are: 323-825-5045 or 323-275-9695 or 818-921-6929
the call in numbers are: 
323-825-5045 or 323-275-9695 or 818-921-6929</t>
  </si>
  <si>
    <t>T7X5TcxoOPc</t>
  </si>
  <si>
    <t>2018 09 05</t>
  </si>
  <si>
    <t>https://youtu.be/4eZcyWmCcUw</t>
  </si>
  <si>
    <t>Ep. 911 FADE TO BLACK w  Barry Littleton   LIVE</t>
  </si>
  <si>
    <t>Day 3 of UFO Week on F2B... with Barry Littleton... tonight a very open conversation with a full-on contactee and experiencer of the first order.
the call in numbers are: 
323-825-5045 or 323-275-9695 or 818-921-6929</t>
  </si>
  <si>
    <t>4eZcyWmCcUw</t>
  </si>
  <si>
    <t>2018 09 04</t>
  </si>
  <si>
    <t>https://youtu.be/RTvo6zuUkrQ</t>
  </si>
  <si>
    <t>Ep. 910 FADE TO BLACK w  Stanton Friedman   LIVE</t>
  </si>
  <si>
    <t>Day 2 of UFO Week on F2B... Stanton Friedman is back... tonight a very open conversation.
the call in numbers are: 
323-825-5045 or 323-275-9695 or 818-921-6929</t>
  </si>
  <si>
    <t>RTvo6zuUkrQ</t>
  </si>
  <si>
    <t>2018 09 03</t>
  </si>
  <si>
    <t>https://youtu.be/i8i7aRB-UxE</t>
  </si>
  <si>
    <t>Ep. 909 FADE TO BLACK w  Emery Smith   LIVE</t>
  </si>
  <si>
    <t>Emery Smith is back... tonight an open conversation.
the call in numbers are: 
323-825-5045 or 323-275-9695 or 818-921-6929</t>
  </si>
  <si>
    <t>i8i7aRB-UxE</t>
  </si>
  <si>
    <t>2018 08 30</t>
  </si>
  <si>
    <t>https://youtu.be/cTu_FaM2QL4</t>
  </si>
  <si>
    <t>Ep. 908 FADE TO BLACK FADERNIGHT w  Jason Quitt   LIVE</t>
  </si>
  <si>
    <t>Open Lines with Jason Quitt helping to answer the phones... 
the call in numbers are: 
323-825-5045 or 323-275-9695 or 818-921-6929</t>
  </si>
  <si>
    <t>cTu_FaM2QL4</t>
  </si>
  <si>
    <t>2018 08 29</t>
  </si>
  <si>
    <t>https://youtu.be/YMkKMEQIX0I</t>
  </si>
  <si>
    <t>Ep. 907 FADE TO BLACK w  Eric Raines   LIVE</t>
  </si>
  <si>
    <t>Eric Raines is back and we are going to talk about the scientific approach to reality.
the call in numbers are: 
323-825-5045 or 323-275-9695 or 818-921-6929</t>
  </si>
  <si>
    <t>YMkKMEQIX0I</t>
  </si>
  <si>
    <t>2018 08 28</t>
  </si>
  <si>
    <t>https://youtu.be/E4JqfR8QdSk</t>
  </si>
  <si>
    <t>Ep. 906 FADE TO BLACK w  Alan Green   LIVE</t>
  </si>
  <si>
    <t>Alan Green is here to discuss his Dee-coding Shakespeare work and book... this is some of the most compelling research that has been done... ever.
the call in numbers are: 
323-825-5045 or 323-275-9695 or 818-921-6929</t>
  </si>
  <si>
    <t>E4JqfR8QdSk</t>
  </si>
  <si>
    <t>2018 08 27</t>
  </si>
  <si>
    <t>https://youtu.be/X_SryuO1DuE</t>
  </si>
  <si>
    <t>Ep. 905 FADE TO BLACK Twitter Night   LIVE</t>
  </si>
  <si>
    <t>All Twitter, all night long. Answering your questions, commenting on your comments... it's a full Sandbox evening...  just use #f2b on Twitter for all of the action!
the call in numbers are: 
323-825-5045 or 323-275-9695 or 818-921-6929</t>
  </si>
  <si>
    <t>X_SryuO1DuE</t>
  </si>
  <si>
    <t>2018 08 23</t>
  </si>
  <si>
    <t>https://youtu.be/_A_Wt42gToY</t>
  </si>
  <si>
    <t>Ep. 904 FADE to BLACK   FADERNIGHT Open Lines   Jon Rappoport   LIVE</t>
  </si>
  <si>
    <t>All UFOs, all night... with Richard Bleepin' Dolan!
the call in numbers are: 
323-825-5045 or 323-275-9695 or 818-921-6929</t>
  </si>
  <si>
    <t>_A_Wt42gToY</t>
  </si>
  <si>
    <t>2018 08 22</t>
  </si>
  <si>
    <t>https://youtu.be/GAA02h6iIgY</t>
  </si>
  <si>
    <t>Ep. 903 FADE TO BLACK w  Richard Dolan   LIVE Pt. 2</t>
  </si>
  <si>
    <t>GAA02h6iIgY</t>
  </si>
  <si>
    <t>https://youtu.be/s2iTGpOQGWI</t>
  </si>
  <si>
    <t>Ep. 903 FADE TO BLACK w  Richard Dolan   LIVE Pt. 1</t>
  </si>
  <si>
    <t>s2iTGpOQGWI</t>
  </si>
  <si>
    <t>2018 08 21</t>
  </si>
  <si>
    <t>https://youtu.be/GigOP6aevsM</t>
  </si>
  <si>
    <t>Ep. 902 FADE TO BLACK w  Robert Schoch   LIVE</t>
  </si>
  <si>
    <t>Tonight we get all of the latest news out of Egypt... the 2nd Sphinx, the EM study with the Great Pyramid, the new chamber discovery and the new Grand Museum at Giza.
the call in numbers are: 
323-825-5045 or 323-275-9695 or 818-921-6929</t>
  </si>
  <si>
    <t>GigOP6aevsM</t>
  </si>
  <si>
    <t>2018 08 20</t>
  </si>
  <si>
    <t>https://youtu.be/eRjNQex1QpQ</t>
  </si>
  <si>
    <t>Ep. 901 FADE TO BLACK w  Donny Arcade   LIVE</t>
  </si>
  <si>
    <t>We have very special guest: Donny Arcade is here to talk about using music and video to spread the knowledge of ET and lost history.
the call in numbers are: 
323-825-5045 or 323-275-9695 or 818-921-6929</t>
  </si>
  <si>
    <t>eRjNQex1QpQ</t>
  </si>
  <si>
    <t>2018 08 16</t>
  </si>
  <si>
    <t>https://youtu.be/bbYf-9kIOA0</t>
  </si>
  <si>
    <t>Ep. 900 FADE TO BLACK FADERNIGHT Open Lines   LIVE</t>
  </si>
  <si>
    <t>Our Soul Tech Recap Special Event
the call in numbers are: 
323-825-5045 or 323-275-9695 or 818-921-6929</t>
  </si>
  <si>
    <t>bbYf-9kIOA0</t>
  </si>
  <si>
    <t>2018 09 30</t>
  </si>
  <si>
    <t>https://youtu.be/7R7CIs9V3Vg</t>
  </si>
  <si>
    <t>Ep. 895 FADE TO BLACK w  FADERNIGHT   LIVE</t>
  </si>
  <si>
    <t>the call in numbers are: 
323-825-5045 or 323-275-9695 or 818-921-6929
the call in numbers are: 
323-825-5045 or 323-275-9695</t>
  </si>
  <si>
    <t>7R7CIs9V3Vg</t>
  </si>
  <si>
    <t>https://youtu.be/riAPOrqxs60</t>
  </si>
  <si>
    <t>Ep. 894 FADE TO BLACK w  Billy Carson   LIVE</t>
  </si>
  <si>
    <t>The latest research from 4BiddenKnowledge!
the call in numbers are: 
323-825-5045 or 323-275-9695</t>
  </si>
  <si>
    <t>riAPOrqxs60</t>
  </si>
  <si>
    <t>https://youtu.be/8c-CvLRpQUY</t>
  </si>
  <si>
    <t>Ep. 892 FADE TO BLACK w  Peter Maxwell Slattery   LIVE</t>
  </si>
  <si>
    <t>LIVE from Australia!
the call in numbers are: 
323-825-5045 or 323-275-9695</t>
  </si>
  <si>
    <t>8c-CvLRpQUY</t>
  </si>
  <si>
    <t>https://youtu.be/f1CS1WOL8sI</t>
  </si>
  <si>
    <t>Ep. 890 FADE TO BLACK w  Justin Benson, Aaron Moorhead    LIVE</t>
  </si>
  <si>
    <t>Creators of the film: The Endless
the call in numbers are: 
323-825-5045 or 323-275-9695</t>
  </si>
  <si>
    <t>f1CS1WOL8sI</t>
  </si>
  <si>
    <t>https://youtu.be/YJuenfJmiWg</t>
  </si>
  <si>
    <t>YJuenfJmiWg</t>
  </si>
  <si>
    <t>https://youtu.be/pFIMMFEhu8Q</t>
  </si>
  <si>
    <t>Ep. 889 FADE TO BLACK w  Laurie McDonald    LIVE</t>
  </si>
  <si>
    <t>a Journey to the East with Laurie McDonald
the call in numbers are: 
323-825-5045 or 323-275-9695</t>
  </si>
  <si>
    <t>pFIMMFEhu8Q</t>
  </si>
  <si>
    <t>https://youtu.be/5_DlvTPRkJU</t>
  </si>
  <si>
    <t>Ep. 888 FADE TO BLACK w  Steve Neill    LIVE</t>
  </si>
  <si>
    <t>Filmmaker and FX guru Steve Neill talks about Hollywood and his life of Contact.
the call in numbers are: 
323-825-5045 or 323-275-9695</t>
  </si>
  <si>
    <t>5_DlvTPRkJU</t>
  </si>
  <si>
    <t>https://youtu.be/oiGsxhv3GQc</t>
  </si>
  <si>
    <t>Ep. 887 FADE TO BLACK w Barrett Brown    LIVE</t>
  </si>
  <si>
    <t>Barrett Brown is one of the most important voices of our generation... listen to everything tonight.
the call in numbers are: 
323-825-5045 or 323-275-9695</t>
  </si>
  <si>
    <t>oiGsxhv3GQc</t>
  </si>
  <si>
    <t>https://youtu.be/3Agt5geMlsE</t>
  </si>
  <si>
    <t>Ep. 886 FADE TO BLACK w Dr. Lisa Galarneau, Steve Bassett    LIVE</t>
  </si>
  <si>
    <t>the Disclosure Movement
the call in numbers are: 
323-825-5045 or 323-275-9695</t>
  </si>
  <si>
    <t>3Agt5geMlsE</t>
  </si>
  <si>
    <t>https://youtu.be/zvRLfZ4iObg</t>
  </si>
  <si>
    <t>Ep. 885 FADE TO BLACK w Emery Smith    LIVE</t>
  </si>
  <si>
    <t>Guitars and UFOs!!!
the call in numbers are: 
323-825-5045 or 323-275-9695</t>
  </si>
  <si>
    <t>zvRLfZ4iObg</t>
  </si>
  <si>
    <t>https://youtu.be/hlVO8xpdylY</t>
  </si>
  <si>
    <t>Ep. 884 FADE TO BLACK w  Mrs. Smith    LIVE</t>
  </si>
  <si>
    <t>hlVO8xpdylY</t>
  </si>
  <si>
    <t>https://youtu.be/SJlYLd3lxoo</t>
  </si>
  <si>
    <t>Ep. 882 FADE TO BLACK w  Joshua P. Warren    LIVE</t>
  </si>
  <si>
    <t>it's World UFO Day!
the call in numbers are: 
323-825-5045 or 323-275-9695</t>
  </si>
  <si>
    <t>SJlYLd3lxoo</t>
  </si>
  <si>
    <t>https://youtu.be/mhgYtwPUCaE</t>
  </si>
  <si>
    <t>mhgYtwPUCaE</t>
  </si>
  <si>
    <t>https://youtu.be/B4cduAa6atQ</t>
  </si>
  <si>
    <t>Ep. 879 FADE TO BLACK FADERNIGHT Open Lines    LIVE</t>
  </si>
  <si>
    <t>the call in numbers are: 
323-825-5045 or 323-275-9695</t>
  </si>
  <si>
    <t>B4cduAa6atQ</t>
  </si>
  <si>
    <t>https://youtu.be/u76je3cLRZ8</t>
  </si>
  <si>
    <t>Ep. 879 FADE TO BLACK w  Tracey Garbutt    LIVE</t>
  </si>
  <si>
    <t>u76je3cLRZ8</t>
  </si>
  <si>
    <t>https://youtu.be/ts2MAzeSScA</t>
  </si>
  <si>
    <t>Ep. 879 FADE TO BLACK w  Jason Louv    LIVE</t>
  </si>
  <si>
    <t>ts2MAzeSScA</t>
  </si>
  <si>
    <t>https://youtu.be/IzjnKO17lWU</t>
  </si>
  <si>
    <t>Ep. 878 FADE TO BLACK w  Holly Marie    LIVE</t>
  </si>
  <si>
    <t>IzjnKO17lWU</t>
  </si>
  <si>
    <t>https://youtu.be/rKGI24Mmmig</t>
  </si>
  <si>
    <t>Ep. 877 FADE TO BLACK FADERNIGHT Open Lines    LIVE</t>
  </si>
  <si>
    <t>Open Lines all night long!
the call in numbers are: 
323-825-5045 or 323-275-9695</t>
  </si>
  <si>
    <t>rKGI24Mmmig</t>
  </si>
  <si>
    <t>https://youtu.be/T-1LsGK04SM</t>
  </si>
  <si>
    <t>Ep. 875 FADE TO BLACK w  Chris Medina   LIVE</t>
  </si>
  <si>
    <t>Tonight, Psychic Chris Medina takes your calls... one question, one answer.  All night long.
the call in numbers are: 
323-825-5045 or 323-275-9695</t>
  </si>
  <si>
    <t>T-1LsGK04SM</t>
  </si>
  <si>
    <t>https://youtu.be/XIdTHy2ECj0</t>
  </si>
  <si>
    <t>Ep. 873 FADE TO BLACK w  Christina Contini   LIVE</t>
  </si>
  <si>
    <t>Check out our LIVE show, Mon-Thursday 7pm PST at
https://jimmychurchradio.com/
the call in numbers are: 
323-825-5045 or 323-275-9695</t>
  </si>
  <si>
    <t>XIdTHy2ECj0</t>
  </si>
  <si>
    <t>https://youtu.be/sQn2vO8RwJ8</t>
  </si>
  <si>
    <t>Ep. 872 FADE TO BLACK Fadernight Open Lines   LIVE</t>
  </si>
  <si>
    <t>sQn2vO8RwJ8</t>
  </si>
  <si>
    <t>https://youtu.be/aA3PM-7f7As</t>
  </si>
  <si>
    <t>Ep. 871 FADE TO BLACK w  Rob Potter   LIVE</t>
  </si>
  <si>
    <t>aA3PM-7f7As</t>
  </si>
  <si>
    <t>https://youtu.be/P4oIx9EH3hc</t>
  </si>
  <si>
    <t>Ep. 870 FADE TO BLACK w  Terry Lovelace UFO Incident   LIVE</t>
  </si>
  <si>
    <t>P4oIx9EH3hc</t>
  </si>
  <si>
    <t>https://youtu.be/CNqPo3lAYoU</t>
  </si>
  <si>
    <t>Ep. 869 FADE TO BLACK w  Billy Carson   LIVE</t>
  </si>
  <si>
    <t>CNqPo3lAYoU</t>
  </si>
  <si>
    <t>2018 05 30</t>
  </si>
  <si>
    <t>https://youtu.be/m_wk2FZWz20</t>
  </si>
  <si>
    <t>Ep. 864 FADE to BLACK w  Derrel Sims   The Alien Hunter   LIVE</t>
  </si>
  <si>
    <t>Check out our LIVE show, Mon-Thursday 7pm PST at
https://jimmychurchradio.com/
the call in numbers are 323-825-5045 or 323-275-9695</t>
  </si>
  <si>
    <t>m_wk2FZWz20</t>
  </si>
  <si>
    <t>https://youtu.be/5KpOgideODU</t>
  </si>
  <si>
    <t>Ep. 863 FADE to BLACK w  Steve Murillo   Marine Pilot on UFOs   LIVE</t>
  </si>
  <si>
    <t>5KpOgideODU</t>
  </si>
  <si>
    <t>https://youtu.be/uK3VQDW8Q5c</t>
  </si>
  <si>
    <t>Ep. 861 FADE to BLACK w  George Noory   LIVE</t>
  </si>
  <si>
    <t>uK3VQDW8Q5c</t>
  </si>
  <si>
    <t>https://youtu.be/DRpg286hGoA</t>
  </si>
  <si>
    <t>Ep. 860 FADE to BLACK w  Linda Moulton Howe   LIVE</t>
  </si>
  <si>
    <t>DRpg286hGoA</t>
  </si>
  <si>
    <t>https://youtu.be/tcK1dIbRSQI</t>
  </si>
  <si>
    <t>Ep. 859 FADE to BLACK w  Teresa Yanaros   LIVE</t>
  </si>
  <si>
    <t>tcK1dIbRSQI</t>
  </si>
  <si>
    <t>https://youtu.be/mZToA1wV2tQ</t>
  </si>
  <si>
    <t>Ep. 858 FADE to BLACK FADERNIGHT Open Lines   LIVE</t>
  </si>
  <si>
    <t>mZToA1wV2tQ</t>
  </si>
  <si>
    <t>https://youtu.be/OWc0UXLgjqk</t>
  </si>
  <si>
    <t>Ep. 857 FADE to BLACK w  Riz Virk    LIVE</t>
  </si>
  <si>
    <t>Check out our LIVE show, Mon-Thursday 7pm PST at
https://jimmychurchradio.com/
Riz is here to talk about his recent article: The Road to Killer AI: ML + Blockchain + IOT + Drones == Skynet?
the call in numbers are 323-825-5045 or 323-275-9695</t>
  </si>
  <si>
    <t>OWc0UXLgjqk</t>
  </si>
  <si>
    <t>https://youtu.be/xOTxfTt5mE4</t>
  </si>
  <si>
    <t>Ep. 856 FADE to BLACK w  Nick Redfern    LIVE</t>
  </si>
  <si>
    <t>Check out our LIVE show, Mon-Thursday 7pm PST at
https://jimmychurchradio.com/
Nick Redfern discusses his new book: The Slenderman Mysteries
the call in numbers are 323-825-5045 or 323-275-9695</t>
  </si>
  <si>
    <t>xOTxfTt5mE4</t>
  </si>
  <si>
    <t>https://youtu.be/K-sO98kBQeA</t>
  </si>
  <si>
    <t>Ep. 854 FADE to BLACK w  FADERNIGHT    LIVE</t>
  </si>
  <si>
    <t>Check out our LIVE show, Mon-Thursday 7pm PST at
https://jimmychurchradio.com/
Open lines with Nick Pope!
the call in numbers are 323-825-5045 or 323-275-9695</t>
  </si>
  <si>
    <t>K-sO98kBQeA</t>
  </si>
  <si>
    <t>https://youtu.be/GR5YLkXC8-o</t>
  </si>
  <si>
    <t>Ep. 852 FADE to BLACK w  Nick Pope    LIVE</t>
  </si>
  <si>
    <t>Check out our LIVE show, Mon-Thursday 7pm PST at
https://jimmychurchradio.com/
Nick Pope discusses Alien Religion and Technology.
the call in numbers are 323-825-5045 or 323-275-9695</t>
  </si>
  <si>
    <t>GR5YLkXC8-o</t>
  </si>
  <si>
    <t>https://youtu.be/kg6w5aRuoYw</t>
  </si>
  <si>
    <t>Ep. 851 FADE to BLACK w  Freddy Silva   Secrets of Egypt    LIVE</t>
  </si>
  <si>
    <t>Check out our LIVE show, Mon-Thursday 7pm PST at
https://jimmychurchradio.com/
Tonight is very special guest: Nick Pope talks Disclosure, Alien Religion and Technology
the call in numbers are 323-825-5045 or 323-275-9695</t>
  </si>
  <si>
    <t>kg6w5aRuoYw</t>
  </si>
  <si>
    <t>https://youtu.be/Dk-8IvIebYg</t>
  </si>
  <si>
    <t>Ep. 851 FADE to BLACK w  Freddy Silva    LIVE</t>
  </si>
  <si>
    <t>Check out our LIVE show, Mon-Thursday 7pm PST at
https://jimmychurchradio.com/
Tonight is very special guest: Freddy Silva!
the call in numbers are 323-825-5045 or 323-275-9695</t>
  </si>
  <si>
    <t>Dk-8IvIebYg</t>
  </si>
  <si>
    <t>https://youtu.be/TtDwtOU_dbw</t>
  </si>
  <si>
    <t>Ep. 850 FADE to BLACK Fadernight    LIVE</t>
  </si>
  <si>
    <t>Check out our LIVE show, Mon-Thursday 7pm PST at
https://jimmychurchradio.com/
open lines all night long... 
the call in numbers are: 323-825-5045 or 323-275-9695
the call in numbers are 323-825-5045 or 323-275-9695</t>
  </si>
  <si>
    <t>TtDwtOU_dbw</t>
  </si>
  <si>
    <t>https://youtu.be/cXqYxHqSPyA</t>
  </si>
  <si>
    <t>Ep. 847 FADE to BLACK w  Chance Gardner   Magical Egypt    LIVE</t>
  </si>
  <si>
    <t>Check out our LIVE show, Mon-Thursday 7pm PST at
https://jimmychurchradio.com/
Chance Gardner, the director of Magical Egypt 2 discusses the release of Episode 5 and more...
the call in numbers are 323-825-5045 or 323-275-9695</t>
  </si>
  <si>
    <t>cXqYxHqSPyA</t>
  </si>
  <si>
    <t>2018 04 10</t>
  </si>
  <si>
    <t>https://youtu.be/jmKHEqF_6Yw</t>
  </si>
  <si>
    <t>Ep. 835 FADE to BLACK Jimmy Church w  John Greenewald   Black Vault TTSA Report   LIVE</t>
  </si>
  <si>
    <t>Check out our LIVE show, Mon-Thursday 7pm PST at
https://jimmychurchradio.com/
John Greenewald of the Black Vault reports on his investigation into To The Stars Academy, AATIP and Luis Elizondo.
the call in numbers are 323-825-5045 or 323-275-9695</t>
  </si>
  <si>
    <t>jmKHEqF_6Yw</t>
  </si>
  <si>
    <t>2018 04 03</t>
  </si>
  <si>
    <t>https://youtu.be/FZgcVpSL01o</t>
  </si>
  <si>
    <t>Ep. 832 FADE to BLACK w  Emery Smith   C2C Show Analysis   LIVE</t>
  </si>
  <si>
    <t>Check out our LIVE show, Mon-Thursday 7pm PST at
https://jimmychurchradio.com/
Emery Smith talks about his Coast to Coast AM broadcast from this past Saturday, March 31st.
the call in numbers are 323-825-5045 or 323-275-9695</t>
  </si>
  <si>
    <t>FZgcVpSL01o</t>
  </si>
  <si>
    <t>2018 03 13</t>
  </si>
  <si>
    <t>https://youtu.be/6ExYYC5OSQA</t>
  </si>
  <si>
    <t>Ep. 820 FADE to BLACK w  Grant Cameron   LIVE</t>
  </si>
  <si>
    <t>Check out our LIVE show, Mon-Thursday 7pm PST at
https://jimmychurchradio.com/
Grant Cameron is here to help us analyse the new 'Go Fast' video that was just released from Tom DeLonge and To The Stars Academy
the call in numbers are 323-825-5045 or 323-275-9695</t>
  </si>
  <si>
    <t>6ExYYC5OSQA</t>
  </si>
  <si>
    <t>2018 03 12</t>
  </si>
  <si>
    <t>https://youtu.be/8sYYDo_mqP0</t>
  </si>
  <si>
    <t>Ep. 819 FADE to BLACK Introducing OnStellar Social Media Platform   LIVE</t>
  </si>
  <si>
    <t>Check out our LIVE show, Mon-Thursday 7pm PST at
https://jimmychurchradio.com/
another Fadernight with Jon Rappoport and his No More Fake News Room Live... with open lines all night long! 
the call in numbers are 323-825-5045 or 323-275-9695</t>
  </si>
  <si>
    <t>8sYYDo_mqP0</t>
  </si>
  <si>
    <t>2018 02 28</t>
  </si>
  <si>
    <t>https://youtu.be/o9AM8a9S1gw</t>
  </si>
  <si>
    <t>Ep. 813 FADE to BLACK Jimmy Church AMA   Ask Me Anything   LIVE</t>
  </si>
  <si>
    <t>Check out our LIVE show, Mon-Thursday 7pm PST at
https://jimmychurchradio.com/
Jimmy Church LIVE AMA... or... Ask Me Anything!  You can post questions here, or on the Periscope live feed, Twitter or Facebook.  Twitter is @jchurchradio or use #f2b.  Facebook use: https://www.facebook.com/jimmy.church.50 
the call in numbers are 323-825-5045 or 323-275-9695</t>
  </si>
  <si>
    <t>o9AM8a9S1gw</t>
  </si>
  <si>
    <t>2018 02 27</t>
  </si>
  <si>
    <t>https://youtu.be/WJdwHQ_eUIM</t>
  </si>
  <si>
    <t>Ep. 812 FADE to BLACK w  Billy Carson   The Emerald Tablets of Thoth   LIVE</t>
  </si>
  <si>
    <t>Check out our LIVE show, Mon-Thursday 7pm PST at
https://jimmychurchradio.com/
Billy Carson is here to talk about his new book: Compendium: The Everald Tablets.
the call in numbers are 323-825-5045 or 323-275-9695</t>
  </si>
  <si>
    <t>WJdwHQ_eUIM</t>
  </si>
  <si>
    <t>2018 02 13</t>
  </si>
  <si>
    <t>https://youtu.be/Q6fM5Re4bPg</t>
  </si>
  <si>
    <t>Ep. 804 FADE to BLACK John Anthony West Tribute Show   LIVE</t>
  </si>
  <si>
    <t>Check out our LIVE show, Mon-Thursday 7pm PST at
https://jimmychurchradio.com/
Our guests: Dr. Robert Schoch and director Chance Gardner
the call in numbers are 323-825-5045 or 323-275-9695
The call in numbers: 323-825-5045 or 323-275-9695</t>
  </si>
  <si>
    <t>Q6fM5Re4bPg</t>
  </si>
  <si>
    <t>2018 01 31</t>
  </si>
  <si>
    <t>https://youtu.be/SsfGGnsHOCo</t>
  </si>
  <si>
    <t>Ep. 798 FADE to BLACK w  Dr. Steven Greer   LIVE</t>
  </si>
  <si>
    <t>Check out our LIVE show, Mon-Thursday 7pm PST at
https://jimmychurchradio.com/
Dr. Steven Greer is out guest...and tonight we discuss new witnesses that have come forward to USAPs in the MIC...with a little Disclosure thrown in...
The call in numbers: 323-825-5045 or 323-275-9695</t>
  </si>
  <si>
    <t>SsfGGnsHOCo</t>
  </si>
  <si>
    <t>2018 01 24</t>
  </si>
  <si>
    <t>https://youtu.be/zLlQTwfOPrs</t>
  </si>
  <si>
    <t>Ep. 794 FADE to BLACK w  William Henry   Iron Throne of Osiris   LIVE</t>
  </si>
  <si>
    <t>Check out our LIVE show, Mon-Thursday 7pm PST at
https://jimmychurchradio.com/
William Henry is our guest!
The call in numbers: 323-825-5045 or 323-275-9695</t>
  </si>
  <si>
    <t>zLlQTwfOPrs</t>
  </si>
  <si>
    <t>2018 01 11</t>
  </si>
  <si>
    <t>https://youtu.be/o44MBckIz6w</t>
  </si>
  <si>
    <t>Ep. 787 FADE to BLACK FADERNIGHT w  Jon Rappoport NMFNR Open-Lines   LIVE</t>
  </si>
  <si>
    <t>Check out our LIVE show, Mon-Thursday 7pm PST at
https://jimmychurchradio.com/
It's FADERNIGHT... Jon Rappoport and his No More Fake News Room Live followed by open lines all night long!
The call in numbers: 323-825-5045 or 323-275-9695</t>
  </si>
  <si>
    <t>o44MBckIz6w</t>
  </si>
  <si>
    <t>2017 12 28</t>
  </si>
  <si>
    <t>https://youtu.be/1isKWLP4J5Q</t>
  </si>
  <si>
    <t>Ep. 780 FADE to BLACK FADERNIGHT   LIVE</t>
  </si>
  <si>
    <t>Check out our LIVE show, Mon-Thursday 7pm PST at
https://jimmychurchradio.com/
Fadernight w/ Jon Rappoport and his No More Fake News Room Live... followed by Open Lines w/ special guest: Astrologer Jeff Harman.
The call in numbers: 323-825-5045 or 323-275-9695</t>
  </si>
  <si>
    <t>1isKWLP4J5Q</t>
  </si>
  <si>
    <t>2017 12 27</t>
  </si>
  <si>
    <t>https://youtu.be/iwEZC9lj5ak</t>
  </si>
  <si>
    <t>Ep. 779 FADE to BLACK w  Lisa Garr   LIVE</t>
  </si>
  <si>
    <t>Check out our LIVE show, Mon-Thursday 7pm PST at
https://jimmychurchradio.com/
Awake and Aware in 2018</t>
  </si>
  <si>
    <t>iwEZC9lj5ak</t>
  </si>
  <si>
    <t>2017 12 16</t>
  </si>
  <si>
    <t>https://youtu.be/8q_fP7HoFOg</t>
  </si>
  <si>
    <t>Ep. 773 FADE to BLACK DISCLOSURE Special Event   LIVE</t>
  </si>
  <si>
    <t>Check out our LIVE show, Mon-Thursday 7pm PST at
https://jimmychurchradio.com/
Our guests: Grant Cameron, Linda Moulton Howe, Peter Levenda, Larry Holcombe and Dan Willis... no commercials... three straight hours of guests and back to back phone calls...because:
Today, The NYT, USA Today, the BBC, Fox, The Business Insider, Politico..most of the mainstream media went with the story: UFOs and Disclosure... Harry Reid, The Pentagon, CIA... black UFO budgets...the Navy 'tic-tac' video... OK...so now it's out there...in a big way... Tom Delonge and TTS are starting to deliver... will it continue???</t>
  </si>
  <si>
    <t>8q_fP7HoFOg</t>
  </si>
  <si>
    <t>2017 12 05</t>
  </si>
  <si>
    <t>https://youtu.be/jRwE_13ms_k</t>
  </si>
  <si>
    <t>Ep. 766 FADE to BLACK w Linda Moulton Howe   LIVE</t>
  </si>
  <si>
    <t>Check out our LIVE show, Mon-Thursday 7pm PST at
https://jimmychurchradio.com/
LMH joins us for an end of year wrap up...and tonight we are broadcasting LIVE from Burbank during the Los Angeles fires...currently we have fires in Ventura, Sylmar, Santa Clarita and San Bernardino...right now, above our Bunker, the city of Burbank is engulfed in smoke and ashes...</t>
  </si>
  <si>
    <t>jRwE_13ms_k</t>
  </si>
  <si>
    <t>2017 11 22</t>
  </si>
  <si>
    <t>https://youtu.be/YOHzEO5fU8A</t>
  </si>
  <si>
    <t>Ep. 760 FADE TO BLACK FADERNIGHT Thanksgiving Special Event   LIVE</t>
  </si>
  <si>
    <t>Check out our LIVE show, Mon-Thursday 7pm PST at
https://jimmychurchradio.com/
Special Thanksgiving Live Event... Open Lines all night long!</t>
  </si>
  <si>
    <t>YOHzEO5fU8A</t>
  </si>
  <si>
    <t>2017 11 21</t>
  </si>
  <si>
    <t>https://youtu.be/1pKtQ_VMAqA</t>
  </si>
  <si>
    <t>Ep. 759 FADE TO BLACK w Richard Dolan Special Event   LIVE</t>
  </si>
  <si>
    <t>Check out our LIVE show, Mon-Thursday 7pm PST at
https://jimmychurchradio.com/
Special Thanksgiving Live Event w/ Richard talking about the current state of UFOs and Disclosure and what we can expect in 2018.</t>
  </si>
  <si>
    <t>1pKtQ_VMAqA</t>
  </si>
  <si>
    <t>2017 10 19</t>
  </si>
  <si>
    <t>https://youtu.be/StpWRn7q968</t>
  </si>
  <si>
    <t>Ep. 741 FADE TO BLACK FADERNIGHT Open Lines   LIVE</t>
  </si>
  <si>
    <t>StpWRn7q968</t>
  </si>
  <si>
    <t>2017 09 07</t>
  </si>
  <si>
    <t>https://youtu.be/nPknwgdsFNw</t>
  </si>
  <si>
    <t>Ep. 717 FADE TO BLACK FADERNIGHT Jimmy Church w;  Jon Rappoport   Open Lines   LIVE</t>
  </si>
  <si>
    <t>Tonight is a special Live Stream broadcast..in addition to our normal radio syndication.</t>
  </si>
  <si>
    <t>nPknwgdsFNw</t>
  </si>
  <si>
    <t>2017 08 22</t>
  </si>
  <si>
    <t>https://youtu.be/K20q4zjORb0</t>
  </si>
  <si>
    <t>Ep. 708 FADE TO BLACK with Mel Fabregas   LIVE</t>
  </si>
  <si>
    <t>Check out our LIVE show, Mon-Thursday 7pm PST at
https://jimmychurchradio.com/
Host of Veritas Radio, Mel Fabregas, is our guest...and tonight we discuss it all...seriously. Everything.
Air date: August 22, 2017</t>
  </si>
  <si>
    <t>K20q4zjORb0</t>
  </si>
  <si>
    <t>2014 12 04</t>
  </si>
  <si>
    <t>https://youtu.be/trM4Ext9syg</t>
  </si>
  <si>
    <t>Ep.163 FADE to BLACK Jimmy Church w  Loyd Auerbach, Poltergeists LIVE on air</t>
  </si>
  <si>
    <t>Loyd Auerbach is our guest...he is one of the leading researchers of the paranormal in the world.  We cover ghosts, poltergeists, reincarnation, orbs, mediums, channels, ET, haunted places and also Uri Geller, Chris Angel and David Blaine. We then discuss what it would take to scare him...</t>
  </si>
  <si>
    <t>trM4Ext9syg</t>
  </si>
  <si>
    <t>2014 11 24</t>
  </si>
  <si>
    <t>https://youtu.be/-tkTvkC06j0</t>
  </si>
  <si>
    <t>Ep.162 FADE to BLACK Jimmy Church FADERNIGHT, Larry Haber, John Titor, Open-lines LIVE on air</t>
  </si>
  <si>
    <t>Thursday night FADERNIGHT open-lines and we start the show with a phone call from Larry Haber, attorney for the John Titor family with a special announcement concerning the return of John Titor to our time and a message from Kay, John's mother...followed by open-lines and all night Titor talk.</t>
  </si>
  <si>
    <t>-tkTvkC06j0</t>
  </si>
  <si>
    <t>2014 11 23</t>
  </si>
  <si>
    <t>https://youtu.be/ysKAcoIewao</t>
  </si>
  <si>
    <t>Ep.161 FADE to BLACK Jimmy Church w  Dennis Stone, America's Stonehenge LIVE on air</t>
  </si>
  <si>
    <t>Dennis Stone joins us on the show to discuss in depth the place where he grew up...America's Stonehenge. The megalithic site has been dated to possibly 4000 years old...and many large carved stones blocks some weighing as much as 14 tons. It also has many astrological features and one that points directly to the original Stonehenge in the UK.</t>
  </si>
  <si>
    <t>ysKAcoIewao</t>
  </si>
  <si>
    <t>https://youtu.be/k4kO3p5e5Jc</t>
  </si>
  <si>
    <t>Ep.160 FADE to BLACK Jimmy Church w  Rev. Michael Carter, ET and the Bible LIVE on air</t>
  </si>
  <si>
    <t>Rev. Michael JS Carter joins us for an amazing two and a half-hour conversation that starts with his first encounter with an grey in his hotel room in NYC all the way through how the bible may be talking about ET contact throughout history instead of the more traditional views we have read.</t>
  </si>
  <si>
    <t>k4kO3p5e5Jc</t>
  </si>
  <si>
    <t>https://youtu.be/spOLXSV_R-Q</t>
  </si>
  <si>
    <t>Ep.159 FADE to BLACK Jimmy Church w  Jay Weidner, Great Cross of Hendaye LIVE on air</t>
  </si>
  <si>
    <t>Jay Weidner is back with us and we fully dive into the Great Cross of Hendaye, Fulcanelli, Archons, the Illuminati and the Elixer of Life. This is a total journey of one man's discovery and research that took him around the world and without it, we may have never learned the real truth behind Hendaye's Great Cross.</t>
  </si>
  <si>
    <t>spOLXSV_R-Q</t>
  </si>
  <si>
    <t>2014 11 16</t>
  </si>
  <si>
    <t>https://youtu.be/cOdwGccUPTQ</t>
  </si>
  <si>
    <t>Ep.157 FADE to BLACK Jimmy Church w  Richard Alan Miller, Paul Moller X-Files LIVE on air</t>
  </si>
  <si>
    <t>Paul Moller of Moller International joins us first...back with us after the network problems when he was first scheduled to be on the show...he discusses every aspect of his flying cars, what they can do, how high, fast, far and safe they are. We also cover how you might get a speeding ticket on the Highway in the Sky...then Richard Alan Miller, the man behind Fox Mulder's charactor in the X-Files joins us once again for a discussion about his one-hour conversation with the ET Kril at Area 51.</t>
  </si>
  <si>
    <t>cOdwGccUPTQ</t>
  </si>
  <si>
    <t>2014 11 15</t>
  </si>
  <si>
    <t>https://youtu.be/UwaWKUc6U7Q</t>
  </si>
  <si>
    <t>Ep.155 FADE to BLACK Jimmy Church w  Dr. Carmen Boulter, The Pyramid Code LIVE on air</t>
  </si>
  <si>
    <t>Dr. Carmen Boulter joins us for the first time...she is the writer, director and producer of the 5-part series, The Pyramid Code. She has been allowed access to virtually every site in Egypt and she discusses with us, some of it for the first time how she does her research, how she gets her information and how she presents it to us through her productions.</t>
  </si>
  <si>
    <t>UwaWKUc6U7Q</t>
  </si>
  <si>
    <t>https://youtu.be/kfD2oGj6_KE</t>
  </si>
  <si>
    <t>Ep.156 FADE to BLACK Jimmy Church w  Jason Martell, Ancient Astronauts LIVE on air</t>
  </si>
  <si>
    <t>Jason Martell joins us for an open-ended conversation on Giza, Ancient Astronaut theory, the Ark, Sitchen and who has the better hair...him or Georgio. We cover current news with Rosetta, recent objects on Mars, Net Neutrality and the previous night's guest, Dr. Carmen Boulter. Later in the show Mike Bara calls in to wrap up the evening...</t>
  </si>
  <si>
    <t>kfD2oGj6_KE</t>
  </si>
  <si>
    <t>2014 11 14</t>
  </si>
  <si>
    <t>https://youtu.be/TqFVqxQ-fjQ</t>
  </si>
  <si>
    <t>Ep.154 FADE to BLACK Jimmy Church w  Paul Moller, Steve Bassett, Skycar LIVE on air</t>
  </si>
  <si>
    <t>Paul Moller of Moller International joins us for a preview of his appearance next week...followed by Steve Bassett of PRG with an update and announcement with the Disclosure Project...followed by FADERNIGHT open-lines.</t>
  </si>
  <si>
    <t>TqFVqxQ-fjQ</t>
  </si>
  <si>
    <t>https://youtu.be/R9DBhKqm-Y8</t>
  </si>
  <si>
    <t>Ep.153 FADE to BLACK Jimmy Church w  Gary Heseltine, John Titor, UFO Truth Mag LIVE on air</t>
  </si>
  <si>
    <t>Gary Heseltine of UFO Truth Magazine joins us live from the UK to discuss the Rendlesham case, the Larry Warren letter and the current state of UFO sightings in the UK. During the last segment we get a phone call from John Titor 2, not John Titor 1... you be the judge.</t>
  </si>
  <si>
    <t>R9DBhKqm-Y8</t>
  </si>
  <si>
    <t>https://youtu.be/wo71wS9xEro</t>
  </si>
  <si>
    <t>Ep.151 FADE to BLACK Jimmy Church w  Sha, Psychic Readings LIVE on air</t>
  </si>
  <si>
    <t>Day four of Halloween week and it's FADERNIGHT...we have the very gifted Sha with us for the entire show...and she does 2.5 straight hours of live readings from callers all around the world.  She even does a reading on the Malibu DUWB that must be heard!!!  At the beginning of the show we have a caller named John claiming to be John Titor...is he???</t>
  </si>
  <si>
    <t>wo71wS9xEro</t>
  </si>
  <si>
    <t>2014 11 13</t>
  </si>
  <si>
    <t>https://youtu.be/Lw72H-RswBY</t>
  </si>
  <si>
    <t>Ep.152 FADE to BLACK Jimmy Church w  William Henry, Clyde Lewis Mythology LIVE on air</t>
  </si>
  <si>
    <t>William Henry, investigative mythologist joins us live from Nashville...but first up we do a simulcast with Clyde Lewis and his show, Ground Zero and we discuss the recent radio waves that seem to be coming from the Malibu DUWB and what they mean...then we are joined with William Henry and we cover Renne le Chateux, stargates, Giza and lost civilizations...and their possible contact with ET.</t>
  </si>
  <si>
    <t>Lw72H-RswBY</t>
  </si>
  <si>
    <t>2014 11 12</t>
  </si>
  <si>
    <t>https://youtu.be/aLfPeOtr4eM</t>
  </si>
  <si>
    <t>Ep.150 FADE to BLACK Jimmy Church w  Fr. Jack Ashcraft, Tracy Twyman, Exorcism Ouija LIVE on air</t>
  </si>
  <si>
    <t>Day three of Halloween Week on FADE to BLACK and tonight we have up first Fr. Jack Ashcraft and we discuss how he determines if someone is in need of his services and what steps are taken after...next we have Tracy Twyman, author of many books and her current offering is Clock Shavings...which is a non-fiction account of her communication with Cain and Baphomet for the last 13 years through her Ouija board.</t>
  </si>
  <si>
    <t>aLfPeOtr4eM</t>
  </si>
  <si>
    <t>2014 11 11</t>
  </si>
  <si>
    <t>https://youtu.be/TUZc8LqbICM</t>
  </si>
  <si>
    <t>Ep.149 FADE to BLACK Jimmy Church w  Chad Lewis in a Haunted Graveyard LIVE on air</t>
  </si>
  <si>
    <t>Day two of Halloween Week on FADE to BLACK and we have guest Chad Lewis doing a remote broadcast from a haunted graveyard at midnight!!!  He has with him (just in case) all of his ghost hunting gear... and he tells us some of the best ghost stories ever...then we have him read some of the headstones to us live...when a strange and very loud growl happens...great show.</t>
  </si>
  <si>
    <t>TUZc8LqbICM</t>
  </si>
  <si>
    <t>https://youtu.be/by73c5-dq_Y</t>
  </si>
  <si>
    <t>Ep.148 FADE to BLACK Jimmy Church w  Linda Godfrey, Monsters in America LIVE on air</t>
  </si>
  <si>
    <t>Day one of Halloween Week on FADE to BLACK and our first guest is Linda Godfrey, author of Monsters in America and we fully cover all of her research and her favorite monsters and locations where they can be found. We also discuss her Bigfoot sightings around her home and how she finds them.</t>
  </si>
  <si>
    <t>by73c5-dq_Y</t>
  </si>
  <si>
    <t>2014 10 26</t>
  </si>
  <si>
    <t>https://youtu.be/FyQI2Tmmfrk</t>
  </si>
  <si>
    <t>Ep.146 FADE to BLACK Jimmy Church w  Brien Foerster Megalithic Master LIVE on air</t>
  </si>
  <si>
    <t>Brien Foerster...considered by many of his peers to be one of the most respected researchers on megalithic sites and elongated skulls in the world. He joins us live from Peru, SA to discuss Puma Punku, Goebekli Tepe, Giza and other amazing sites around the world...and which ones move him the most. We had some technical issues with a 'hum' during the broadcast and the call was dropped a few times...but, hey...this is live radio!  The conversation is great.
Air date: October 22, 2014</t>
  </si>
  <si>
    <t>FyQI2Tmmfrk</t>
  </si>
  <si>
    <t>https://youtu.be/4XJ-Ucmxcug</t>
  </si>
  <si>
    <t>Ep.145 FADE to BLACK Jimmy Church w  Ed Opperman, Mark Weinstein Current Events LIVE on air</t>
  </si>
  <si>
    <t>Ed Opperman of the Opperman Report joins us for an open-ended conversation about current events, Ebola, ISIS, Super Soldiers, MK Ultra, famous cases that he has worked on and also the Zodiac, Night Stalker and Son of Sam. First up is Mark Weinstein, CEO of MeWe.com with a special announcement about his social media platform, privacy and a little about the world series...
Air date: October 21, 2014</t>
  </si>
  <si>
    <t>4XJ-Ucmxcug</t>
  </si>
  <si>
    <t>2014 10 25</t>
  </si>
  <si>
    <t>https://youtu.be/1Q4R1-AFJ78</t>
  </si>
  <si>
    <t>Ep.144 FADE to BLACK Jimmy Church w  Thom Reed, Travis Walton, Cherri Allfrey UFO LIVE on are</t>
  </si>
  <si>
    <t>Thom Reed and Travis Walton are two of the most documented historical UFO abduction cases in history...and for the first time they are together and discuss their cases with us. First up is Cherri Allfrey...a 15 year employee of NASA at the LCC in Florida. She tells us about a craft that followed STS52 with shuttle Discovery as it landed...this is the first time this has been revealed to the public.</t>
  </si>
  <si>
    <t>1Q4R1-AFJ78</t>
  </si>
  <si>
    <t>2014 10 19</t>
  </si>
  <si>
    <t>https://youtu.be/sRKaVNd9m70</t>
  </si>
  <si>
    <t>Ep.142 FADE to BLACK Jimmy Church w  Josh Reeves, The Global Reality LIVE on air</t>
  </si>
  <si>
    <t>Josh Reeves, of The Global Reality joins us for a very animated conversation covering Ebola in Dallas, ISIS, 9-11, Sandy Hook, UFO...and who is really running the world today...all that and we also cover the 220,000 year old Rockwall in Dallas, TX...oh yeah...and we also ask Josh the question: what would have to happen for the people of Texas to give up their right to bear arms???</t>
  </si>
  <si>
    <t>sRKaVNd9m70</t>
  </si>
  <si>
    <t>https://youtu.be/FP7RcuOyDh4</t>
  </si>
  <si>
    <t>Ep.141 FADE to BLACK Jimmy Church w  Butch Witkowski UFO Todd Sees LIVE on air</t>
  </si>
  <si>
    <t>Butch Witkowski joins us...he is the founder of UFORCOP and its branch groups around the US and Europe. We cover some of his latest investigations and then we go deep into the Todd Sees case...one of the most covered up but also one of the most compelling events in UFO history.</t>
  </si>
  <si>
    <t>FP7RcuOyDh4</t>
  </si>
  <si>
    <t>https://youtu.be/UTsDMHAj_wM</t>
  </si>
  <si>
    <t>Ep.140 FADE to BLACK Jimmy Church w  Bruce Maccabee UFO Images LIVE on air</t>
  </si>
  <si>
    <t>Dr. Bruce Maccabee, considered to be one of the absolute best image analyst in the world joins us and we discuss how he does his research, analog verses digital, video and film and what he looks for first when he sees an image for the first time.  We also go deep into Gulf Breeze and McMinnville.</t>
  </si>
  <si>
    <t>UTsDMHAj_wM</t>
  </si>
  <si>
    <t>2014 10 15</t>
  </si>
  <si>
    <t>https://youtu.be/RqQBDCGLphk</t>
  </si>
  <si>
    <t>Ep.139 FADE to BLACK Jimmy Church w  Scott Wolter, America Unearthed LIVE on air</t>
  </si>
  <si>
    <t>Scott Wolter of America Unearthed joins us for a conversation covering his work on the series, the Kensington Rune Stone and the Smithsonian...he also tells us for the first time anywhere about another discovery that will shake up the world and history as we know it...</t>
  </si>
  <si>
    <t>RqQBDCGLphk</t>
  </si>
  <si>
    <t>2014 10 13</t>
  </si>
  <si>
    <t>https://youtu.be/q8TRM80qhdc</t>
  </si>
  <si>
    <t>Ep.138 FADE to BLACK Jimmy Church w  Graham Hancock, The Interview LIVE on air</t>
  </si>
  <si>
    <t>Graham Hancock joins us for a full 2.5 hour interview/conversation covering his career, recent discoveries, how he writes...what is better: fiction or non-fiction? Floating, smoking and travelling...the real Graham Hancock is with us for the entire show...with a few phone calls thrown in for good measure...great stuff.</t>
  </si>
  <si>
    <t>q8TRM80qhdc</t>
  </si>
  <si>
    <t>https://youtu.be/ODnZx-8UM9Y</t>
  </si>
  <si>
    <t>Ep.137 FADE to BLACK Jimmy Church w  LA Marzulli, Rick Shaw UFO Nephilim LIVE on air</t>
  </si>
  <si>
    <t>LA Marzulli and Rick Shaw join us...they are the host and producers of the Watchers series on DVD and we discuss their recent research in to the Nephilim, connections to UFO, giant skeletons, Sitchin and the discovery on Catalina Island in CA.</t>
  </si>
  <si>
    <t>ODnZx-8UM9Y</t>
  </si>
  <si>
    <t>2014 10 08</t>
  </si>
  <si>
    <t>https://youtu.be/Tyw1tQFD3-Q</t>
  </si>
  <si>
    <t>Ep.135 FADE to BLACK Jimmy Church w  Freeman Weird Stuff UFO LIVE on air</t>
  </si>
  <si>
    <t>Freeman of FreemanTV is back with us and we cover his book: Weird Stuff Vol. 1...and we also talk about the recent news concerning the Georgia Guidstones, Ufology, mass media and who Walt Disney realy was...</t>
  </si>
  <si>
    <t>Tyw1tQFD3-Q</t>
  </si>
  <si>
    <t>2014 10 03</t>
  </si>
  <si>
    <t>https://youtu.be/OlurmrNeR4Y</t>
  </si>
  <si>
    <t>Ep.134 FADE to BLACK Jimmy Church w  Dr. Heather Lynn, Ur Iraq LIVE on air</t>
  </si>
  <si>
    <t>Dr. Heather Lynn joins us and cover her research in to the ancient city of Ur, Iraq and who is involved: big oil, big money, big families and bit countries.</t>
  </si>
  <si>
    <t>OlurmrNeR4Y</t>
  </si>
  <si>
    <t>2014 10 02</t>
  </si>
  <si>
    <t>https://youtu.be/XY6eA0GaYb8</t>
  </si>
  <si>
    <t>Ep.133 FADE to BLACK Jimmy Church w  Peter Levenda, Secret Space Program LIVE on air</t>
  </si>
  <si>
    <t>Peter Levenda makes his first public appearance after his around the world research trip to five continents...the media and his fans thought he went 'missing'...but he chose FADE to BLACK to tell everyone where he has been and the details of the Secret Space Program.</t>
  </si>
  <si>
    <t>XY6eA0GaYb8</t>
  </si>
  <si>
    <t>2014 09 28</t>
  </si>
  <si>
    <t>https://youtu.be/bAGVmXhWkrA</t>
  </si>
  <si>
    <t>Ep.132 FADE to BLACK Jimmy Church FADERNIGHT 9-25-14 LIVE on air</t>
  </si>
  <si>
    <t>The Night After the Meltdown SpeciaL...We have on Tracy G...guitarist for Dio...the subject for the night is your favorite Heavy Metal album? Is there a dark connection between rock music and demonology???  Call from all around the world...well, the US...and never once do we mention the name of the person from the night before.</t>
  </si>
  <si>
    <t>bAGVmXhWkrA</t>
  </si>
  <si>
    <t>2014 09 27</t>
  </si>
  <si>
    <t>https://youtu.be/SFXVA2nOrfs</t>
  </si>
  <si>
    <t>Ep.130 FADE to BLACK Jimmy Church w  James Swagger, Bosnian Pyramids LIVE on air</t>
  </si>
  <si>
    <t>James Swagger returns to the show fresh back from his research trip to the Bosnian Pyramids...are they real? who made them? are they natural? man made? how old are they???  All of these questions are answered plus we go into the subjects of Peru, Giza and Armenia.</t>
  </si>
  <si>
    <t>SFXVA2nOrfs</t>
  </si>
  <si>
    <t>https://youtu.be/mj_NTMVXZss</t>
  </si>
  <si>
    <t>Ep.129 FADE to BLACK Jimmy Church w  Dr. Richard Alan Miller THE REAL X-Files LIVE on air</t>
  </si>
  <si>
    <t>Dr. Richard Alan Miller, our guest was the inspiration for Fox Mulder of the X-Files and was the original consultant on the set for Chris Carter. This is truly one of the best conversations ever on FADE to BLACK and Richard and Jimmy cover everything from ET to an event that may happen in 2050.</t>
  </si>
  <si>
    <t>mj_NTMVXZss</t>
  </si>
  <si>
    <t>2014 09 24</t>
  </si>
  <si>
    <t>https://youtu.be/d9hesC9qw74</t>
  </si>
  <si>
    <t>Ep.122 FADE to BLACK Jimmy Church w  Bryan JL Glass, Michael Oeming Area 51 Caller LIVE on air</t>
  </si>
  <si>
    <t>Bryan JL Glass is our guest along with his partner, Michael Oeming. Together they write and create some of the most successful comics in the industry...Bryan during this show, is identified as the original Area 51 caller 17 years ago on Coast to Coast AM with Art Bell...one of the most famous phone calls in history.  On this show we discuss why he made the call, how, when and where...it's all here for the first time. The call that Bryan makes to FADE to BLACK was done to prove that yes, indeed he is the Area 51 caller.</t>
  </si>
  <si>
    <t>d9hesC9qw74</t>
  </si>
  <si>
    <t>2014 09 23</t>
  </si>
  <si>
    <t>https://youtu.be/YUfQpG8y8gc</t>
  </si>
  <si>
    <t>Ep.124 FADE to BLACK Jimmy Church FADERNIGHT 9-11 Open-Lines Mike Bara LIVE on air</t>
  </si>
  <si>
    <t>FADERNIGHT open-lines on the anniversary of 9-11...when Mike Bara calls in and everything goes nuts from there...Bara debated each caller on the 9-11 conspiracy theories one at a time...sure, it got ugly...but Mike Bara stood his ground...as did the callers.</t>
  </si>
  <si>
    <t>YUfQpG8y8gc</t>
  </si>
  <si>
    <t>2014 09 22</t>
  </si>
  <si>
    <t>https://youtu.be/7HtYfDgx1_U</t>
  </si>
  <si>
    <t>Ep.128 FADE to BLACK Jimmy Church FADERNIGHT Open lines LIVE on air</t>
  </si>
  <si>
    <t>FADERNIGHT open-lines and the subject for the night is: do you wake up at the same time every night???  what time is when you do??? very interesting calls and some of the answers will surprise you...check it out!!!</t>
  </si>
  <si>
    <t>7HtYfDgx1_U</t>
  </si>
  <si>
    <t>https://youtu.be/SenK1A2qJh0</t>
  </si>
  <si>
    <t>Ep.127 FADE to BLACK Jimmy Church w  Grant Cameron UFO ROTY 2013 LIVE on air</t>
  </si>
  <si>
    <t>Grant Cameron, 2013 Researcher of the Year joins us live from Canada...and we discuss UFO Charlie Red Star, what the President of the US knows about ET, how and when and who tells them...we talk about Hillary and disclosure and why musicians get abducted...very fast paced conversation. Two shows in one.</t>
  </si>
  <si>
    <t>SenK1A2qJh0</t>
  </si>
  <si>
    <t>2014 09 21</t>
  </si>
  <si>
    <t>https://youtu.be/uvwWdu_phB4</t>
  </si>
  <si>
    <t>Ep.126 FADE to BLACK Jimmy Church w  Courtney Brown 9-11 Remote Viewing LIVE on air</t>
  </si>
  <si>
    <t>Courtney Brown from the Farsight Institute is our guest and we discuss in full detail their recent remote viewing session with Rick Algire and Daz Smith concerning what brought down the Twin Towers and WTC7 as well as the Pentagon in Wash DC.</t>
  </si>
  <si>
    <t>uvwWdu_phB4</t>
  </si>
  <si>
    <t>https://youtu.be/_VTzJ7KIXTA</t>
  </si>
  <si>
    <t>Ep.125 FADE to BLACK Jimmy Church w  Micah Hanks UFO Mouth of the South LIVE on air</t>
  </si>
  <si>
    <t>Micha Hanks joins us and we cover all of the latest UFO news from around the world, discuss his theories on who is visiting us, the Brown Mountain Lights and a little Bigfoot for good measure. Air date: September 15, 2014</t>
  </si>
  <si>
    <t>_VTzJ7KIXTA</t>
  </si>
  <si>
    <t>2014 09 16</t>
  </si>
  <si>
    <t>https://youtu.be/V3HedIdiBjk</t>
  </si>
  <si>
    <t>Ep.123 FADE to BLACK Jimmy Church w  Phil Hendrie, Stanton Friedman UFO OG Guys LIVE on air</t>
  </si>
  <si>
    <t>Phil Hendrie, host of the Phil Hendrie Show on Westwood One is up first...one of the most talented personalities in radio tells us how he does his show and how he keeps his head straight after a broadcast...next up is Stanton Friedman...back in the saddle after his heart attack...he tells us what happened that night and then we jump right into some classic UFO lore.</t>
  </si>
  <si>
    <t>V3HedIdiBjk</t>
  </si>
  <si>
    <t>2014 09 15</t>
  </si>
  <si>
    <t>https://youtu.be/7k28Ii2eatw</t>
  </si>
  <si>
    <t>Ep.121 FADE to BLACK Jimmy Church w  Graham Hancock, Kevin Randle UFO Lost History LIVE on air</t>
  </si>
  <si>
    <t>Graham Hancock joins us live from the UK as he gets ready to head over to the US...followed by our friend Dr. Kevin D. Randle for the last hour of the show.</t>
  </si>
  <si>
    <t>7k28Ii2eatw</t>
  </si>
  <si>
    <t>2014 09 11</t>
  </si>
  <si>
    <t>https://youtu.be/dFYkFUC_h1Y</t>
  </si>
  <si>
    <t>The Area 51 Caller Returns! BREAKING UFO Conspiracy news! His Identity is REVEALED!</t>
  </si>
  <si>
    <t>Check out our LIVE show, Mon-Thursday 7pm PST at
https://jimmychurchradio.com/
Seventeen years after the famous call in to the Art Bell program, Coast to Coast AM...the Area 51 Caller calls in to Jimmy Church on FADE to BLACK radio...saying he had info on why the satellites went down...and the phone call drops...again...and his identity is finally revealed. We find out the who, what, where and why the call was made.</t>
  </si>
  <si>
    <t>dFYkFUC_h1Y</t>
  </si>
  <si>
    <t>2014 09 06</t>
  </si>
  <si>
    <t>https://youtu.be/1xA4y0sQeg0</t>
  </si>
  <si>
    <t>Ep.120 FADE to BLACK Jimmy Church FADERNIGHT Open Lines 09-04-14 LIVE on air</t>
  </si>
  <si>
    <t>FADERNIGHT with Jimmy Church...open lines all night with calls from around the country...tonights subject: What is the scariest place you've ever been?  At the top of the show, Bob Rutherford, bass player for the Dallas Moore Band is our guest and he tells us about Bobby Mackey's Music World...the most haunted bar in the US...and also growing up next to Waverly Hills Sanatorium...a few callers tell us about their experiences at Waverly as well. Researcher Alex Mistretta calls in with his weekly report.</t>
  </si>
  <si>
    <t>1xA4y0sQeg0</t>
  </si>
  <si>
    <t>https://youtu.be/Vv4vx3PyMs0</t>
  </si>
  <si>
    <t>Ep.119 FADE to BLACK Jimmy Church w  Jim Marrs Nazi UFOs Fourth Reich LIVE on air</t>
  </si>
  <si>
    <t>Jim Marrs is back with us for Third Reich Week on FADE to BLACK and we cover who is the Fourth Reich...the Nazi UFO program...who and what survived WWII and we ask him: will you run for President of the United States???</t>
  </si>
  <si>
    <t>Vv4vx3PyMs0</t>
  </si>
  <si>
    <t>https://youtu.be/b2gxuJXtTHI</t>
  </si>
  <si>
    <t>Ep.118 FADE to BLACK Jimmy Church w  Joe Fex Nazi UFO Images LIVE on air</t>
  </si>
  <si>
    <t>Joe Fex is our guest and he has one of the largest UFO image collections in the world....he shares with us Nazi UFO and flying saucer program pics from the personal collection of Col. Wendelle Stevens.  He also shares for the very first time probably the most important UFO image of all time: the 1911 France image.</t>
  </si>
  <si>
    <t>b2gxuJXtTHI</t>
  </si>
  <si>
    <t>https://youtu.be/2vgARDtP_jA</t>
  </si>
  <si>
    <t>Ep.117 FADE to BLACK Jimmy Church w  Harry Cooper Hitler in Argentina Sharkhunters LIVE on air</t>
  </si>
  <si>
    <t>Harry Cooper, president of Sharkhunters International joins us on FADE to BLACK to discuss his new book and research into 
Adolf Hitler surviving WWII...his new book: Hitler in Argentina covers how he and Eva Braun escaped Berlin and lived in South America with the full knowedge of the US govt. Day one of Third Reich week on FADE to BLACK.</t>
  </si>
  <si>
    <t>2vgARDtP_jA</t>
  </si>
  <si>
    <t>2014 09 01</t>
  </si>
  <si>
    <t>https://youtu.be/HNMf6s0nsn8</t>
  </si>
  <si>
    <t>Ep.115 FADE to BLACK Jimmy Church w  Don Schmitt ROSWELL 2 UFO LIVE on air</t>
  </si>
  <si>
    <t>Don Schmitt joins us for Roswell Week on FADE to BLACK...we find out how he first heard about the case with Kevin Randle...what is the most important evidence and why this is the most important incident in UFO history.</t>
  </si>
  <si>
    <t>HNMf6s0nsn8</t>
  </si>
  <si>
    <t>https://youtu.be/1lQcoFHYCJ4</t>
  </si>
  <si>
    <t>Ep.116 FADE to BLACK Jimmy Church FADERNIGHT UFO Open Lines 08-28-14 LIVE on air</t>
  </si>
  <si>
    <t>Open Lines Thursday is now called FADERNIGHT...and tonight's show is a giant shout-out to Dr. John Ilias...Dr. J...known throughout the UFO community for his radio show, Thirdphaseofmoon interviews and videos...who is currently in the hospital...he'll be back, but we thought we'd get a giant 'get well' card together for him to listen to...and we did!  Blake Cousins calls in from Hawaii, Alex Mistretta gives his 'get well' wishes in...as do all the callers from around the US...plus we wrap up the week with Chad Meek, Jesse Marcel, Bill Birnes and Don Schmitt. Jimmy asks for Ouija Board stories and the calls come in...plus a crazy email Ouija story from Dave.</t>
  </si>
  <si>
    <t>1lQcoFHYCJ4</t>
  </si>
  <si>
    <t>2014 08 31</t>
  </si>
  <si>
    <t>https://youtu.be/8ZhfftMH_4U</t>
  </si>
  <si>
    <t>Ep.114 FADE to BLACK Jimmy Church w  Jesse and Denise Marcel, Bill Birnes ROSWELL UFO LIVE on air</t>
  </si>
  <si>
    <t>Roswell Week Part One we have on Jesse Marcell III, grandson of Maj. Jesse Marcel and son of Jesse Jr., both who handled crash debris from the Roswell site. His sister, Denise and Bill Birnes then join the show and we cover all sides of the Roswell Incident.</t>
  </si>
  <si>
    <t>8ZhfftMH_4U</t>
  </si>
  <si>
    <t>https://youtu.be/N8GssEuGPWs</t>
  </si>
  <si>
    <t>Ep.113 FADE to BLACK Jimmy Church w  Chad C. Meek, George Van Tassel UFO LIVE on air</t>
  </si>
  <si>
    <t>Chad C. Meek, nephew of George Van Tassel lived at Giant Rock with his family and attended the famous UFO conventions in the desert. He is currently producing a feature film on Van Tassel called 'Giant Rock' and he joins us on the show to discuss the life and times of George Van Tassel. Chad is LIVE in the studio with Jimmy Church.</t>
  </si>
  <si>
    <t>N8GssEuGPWs</t>
  </si>
  <si>
    <t>https://youtu.be/uzl3K5dBpWg</t>
  </si>
  <si>
    <t>Ep.112 FADE to BLACK Jimmy Church MALIBU UFO BASE UPDATE LIVE FULL VIDEO</t>
  </si>
  <si>
    <t>This is the live remote broadcast we did at UPARS on August 19th, 2014. The full video doesn't kick in until about one hour into the three-hour presentation. Our guests are Preston Dennett and Steve Murillo...we present new evidence on the Malibu DUWB.</t>
  </si>
  <si>
    <t>uzl3K5dBpWg</t>
  </si>
  <si>
    <t>2014 08 24</t>
  </si>
  <si>
    <t>https://youtu.be/wmZOYXXWA7I</t>
  </si>
  <si>
    <t>FADE to BLACK Helpful Honda Guys see UFO in CA LIVE on air</t>
  </si>
  <si>
    <t>This is a vid clip from UPARS LA when Jimmy Church, host of FADE to BLACK tells of a sighting that took place at a Honda dealership when the Honda 'Blue Shirts' gathered for a group sighting of a UFO in San Fernando, CA. This is LIVE in front of a 200 person studio audience on 08-19-14.</t>
  </si>
  <si>
    <t>wmZOYXXWA7I</t>
  </si>
  <si>
    <t>2014 08 23</t>
  </si>
  <si>
    <t>https://youtu.be/e4eplJzXki0</t>
  </si>
  <si>
    <t>Ep.111 FADE to BLACK Jimmy Church w  Victor Goss Open-Lines Thursday LIVE on air</t>
  </si>
  <si>
    <t>It's Open-Lines Thursday...and joining us for the action is writer/director Victor Goss discussing his new movie: Apocalypse (according to Doris)...we take calls all night and eventually the cast of the movie call in throughout the show.</t>
  </si>
  <si>
    <t>e4eplJzXki0</t>
  </si>
  <si>
    <t>https://youtu.be/_LKlpx_ekPA</t>
  </si>
  <si>
    <t>Ep.110 FADE to BLACK Jimmy Church w  Mike Bara Moon Mars UFO LIVE on air</t>
  </si>
  <si>
    <t>Author Mike Bara joins us with a very spirited discussion about objects found on our moon and Mars...wine, women and song...life and why he does what he does. As always, he is very colorful, honest and open. At the end of the show Stuart Robbins calls in...well, you have to check it out...</t>
  </si>
  <si>
    <t>_LKlpx_ekPA</t>
  </si>
  <si>
    <t>https://youtu.be/Ju7DwP913VI</t>
  </si>
  <si>
    <t>Ep.109 FADE to BLACK Jimmy Church w  Chuck Zukowski UFO Nut LIVE on air</t>
  </si>
  <si>
    <t>Chuck Zukowski, known as the UFO Nut is one of the leading investigators of animal mutilations and we cover the latest plus his work into the 37th Parallel and on the show we find out about the 37th, Area 51 and Gobekli Tepe connection. Air date: 08-18-14</t>
  </si>
  <si>
    <t>Ju7DwP913VI</t>
  </si>
  <si>
    <t>2014 08 18</t>
  </si>
  <si>
    <t>https://youtu.be/RhBG35Em_bc</t>
  </si>
  <si>
    <t>Ep.108 FADE to BLACK Jimmy Church w  Open-Lines UFO Thursday 08-14-2014 LIVE on air</t>
  </si>
  <si>
    <t>Taking back to back to back calls from all around the country.</t>
  </si>
  <si>
    <t>RhBG35Em_bc</t>
  </si>
  <si>
    <t>2014 08 17</t>
  </si>
  <si>
    <t>https://youtu.be/jyBUB8nYfA0</t>
  </si>
  <si>
    <t>Ep.107 FADE to BLACK Jimmy Church w  James Fox, Tracy Torme UFO 701 The Movie LIVE on air</t>
  </si>
  <si>
    <t>James Fox and Tracy Torme are the guests on the show and we talk about their newest film, '701'. We show some clips from the movie and discuss some of the most important UFO events in history that you may not have heard about.</t>
  </si>
  <si>
    <t>jyBUB8nYfA0</t>
  </si>
  <si>
    <t>https://youtu.be/Z0nMuFpuFjw</t>
  </si>
  <si>
    <t>Ep.106 FADE to BLACK Jimmy Church w  Clifford Stone 2 UFO FOIA LIVE on air</t>
  </si>
  <si>
    <t>Sgt. Clifford Stone joins us once again and we go over his recent FOIA documents concerning recovered crashed UFOs and we also discuss his communication with Corona...an ET that Clifford has spoken with over decades.</t>
  </si>
  <si>
    <t>Z0nMuFpuFjw</t>
  </si>
  <si>
    <t>https://youtu.be/lueiKwaW3D0</t>
  </si>
  <si>
    <t>Ep.105 FADE to BLACK Jimmy Church w  John Burroughs Contact in the Desert UFO Rendlesham LIVE on air</t>
  </si>
  <si>
    <t>John Burroughs is our first guest and we talk about some breaking news on Rendlesham and invite him to join us for a RFI panel here in Los Angeles...then we cover Contact in the Desert 2014 and take calls from the contest winners and the Fadernauts and talk about the photo gallery of the events from the weekend.</t>
  </si>
  <si>
    <t>lueiKwaW3D0</t>
  </si>
  <si>
    <t>2014 08 13</t>
  </si>
  <si>
    <t>https://youtu.be/_Kk_lF032Wc</t>
  </si>
  <si>
    <t>Ep.104 FADE to BLACK Jimmy Church Contact in the Desert remote broadcast LIVE on air</t>
  </si>
  <si>
    <t>Contact in the Desert remote broadcast with Don Schmitt, Jesse Marcel, Dr. Lynn Kitae, John Anthony West, Mike Bara, Byron Belitsos,  Joe Buchman, Linda Moulton Howe, Spaceboy and the Fadernauts...all LIVE.</t>
  </si>
  <si>
    <t>_Kk_lF032Wc</t>
  </si>
  <si>
    <t>https://youtu.be/ZmFtOcAHkmM</t>
  </si>
  <si>
    <t>Ep.103 FADE to BLACK Jimmy Church w  Call-In-Thursday 08072014 LIVE on air</t>
  </si>
  <si>
    <t>Live uninterrupted calls all night.</t>
  </si>
  <si>
    <t>ZmFtOcAHkmM</t>
  </si>
  <si>
    <t>2014 08 12</t>
  </si>
  <si>
    <t>https://youtu.be/jfwUKQ2g_xQ</t>
  </si>
  <si>
    <t>Ep.102 FADE to BLACK Jimmy Church w  Norio Hayakawa OG UFOlogist LIVE on air</t>
  </si>
  <si>
    <t>Norio Hayakawa joins us again to talk about how ufology has changed over the years...Area 51, Bob Lazar and lost nuclear weapons around the US.  His current research and why he is always stirring things up on the internet...he is the OG Ufologist.</t>
  </si>
  <si>
    <t>jfwUKQ2g_xQ</t>
  </si>
  <si>
    <t>https://youtu.be/qONebuSGl4M</t>
  </si>
  <si>
    <t>Ep.101 FADE to BLACK Jimmy Church w  Tobias Churton, the real Aleister Crowley LIVE on air</t>
  </si>
  <si>
    <t>Tobias Churton joins us for one of the most talked about shows on FADE to BLACK to discuss the life of Aleister Crowley and how legend and myth have gotten clouded with the truth about Crowley. Churton has authored a bio plus his newest book: The Beast in Berlin.</t>
  </si>
  <si>
    <t>qONebuSGl4M</t>
  </si>
  <si>
    <t>https://youtu.be/Jrk-NxirZdU</t>
  </si>
  <si>
    <t>Ep.100 FADE to BLACK Jimmy Church w  Andrew Collins Gobekli Tepe UFO LIVE on air</t>
  </si>
  <si>
    <t>Andrew Collins is our guest...live from London, UK and we cover all the angles with Gobekli Tepe and it's possible connections with other ancient civilizations around the world and what it means to our own history...it may be the single most important find...ever.</t>
  </si>
  <si>
    <t>Jrk-NxirZdU</t>
  </si>
  <si>
    <t>2014 08 02</t>
  </si>
  <si>
    <t>https://youtu.be/4sosYyMDHdg</t>
  </si>
  <si>
    <t>Ep.99 FADE to BLACK Jimmy Church OPEN LINES Thursday 07-31-14 UFO LIVE on air</t>
  </si>
  <si>
    <t>Three hours of open lines from all over the country.  Back to back with no interruptions.</t>
  </si>
  <si>
    <t>4sosYyMDHdg</t>
  </si>
  <si>
    <t>https://youtu.be/v_9V4OdCwUU</t>
  </si>
  <si>
    <t>Ep.98 FADE to BLACK Jimmy Church w  Richard Dolan THE REAL Dolan UFO LIVE on air</t>
  </si>
  <si>
    <t>Richard M. Dolan is again our guest on the show and we go further into who is the real Dolan?  How did he choose this path in life? Why? What is it like to be the new ambassador for UFOlogy? Does he have any regrets? All of these questions are answered in a very candid, open conversation. It's the real Dolan.</t>
  </si>
  <si>
    <t>v_9V4OdCwUU</t>
  </si>
  <si>
    <t>https://youtu.be/pm8eLEDsIic</t>
  </si>
  <si>
    <t>Ep.96 FADE to BLACK Jimmy Church w  Dr. Franklin Ruehl UFOlogy Lesson LIVE on air</t>
  </si>
  <si>
    <t>Dr. Franklin Ruehl joins us on the show...we had some audio problems with the broadcast...but it is truly an honor to have Los Angeles very own Dr. Ruehl with us...we never say this: Thank you Dr. Ruehl for all you have given us. After you listen to this show go over to his YouTube channel and watch over 900 episodes of television history.  Great show.</t>
  </si>
  <si>
    <t>pm8eLEDsIic</t>
  </si>
  <si>
    <t>https://youtu.be/5KuLvmYlW6M</t>
  </si>
  <si>
    <t>Ep.97 FADE to BLACK Jimmy Church w  Dr. Barry Taff Psychic OG LIVE on air</t>
  </si>
  <si>
    <t>Dr. Barry Taff joins us and we cover his career at UCLA, remote viewing, the CIA, poltergeists, the Entity, Ouija and why should should never ghost hunt your own house.  Bad idea. Also, at the start of the show we get a surprise call from London, UK...Andrew Collins to talk about the recent passing of Gobekli Tepe archeologist Prof. Klaus Schmidt and the GT we will be doing on Monday, August 4th.</t>
  </si>
  <si>
    <t>5KuLvmYlW6M</t>
  </si>
  <si>
    <t>2014 07 27</t>
  </si>
  <si>
    <t>https://youtu.be/QEbAVPEbZEE</t>
  </si>
  <si>
    <t>Ep.95 FADE to BLACK Jimmy Church w  Todd Murphy Reincarnation God and the Brain LIVE on air</t>
  </si>
  <si>
    <t>Todd R. Murphy is our guest and we cover the brain, reincarnation, God, spirits, ghosts, the future, deja-vu and what it all means when looking at one's self and how we can find out if we have psychic abilities.</t>
  </si>
  <si>
    <t>QEbAVPEbZEE</t>
  </si>
  <si>
    <t>https://youtu.be/RPaAb_pnWEM</t>
  </si>
  <si>
    <t>Ep.94 FADE to BLACK Jimmy Church w  Nick Menza, Jason Martell, George Noory UFO LIVE on air</t>
  </si>
  <si>
    <t>Drummer Nick Menza is up first with his recent UFO video... then Jason Martell joins us and we cover Nibiru, Ancient Aliens, Gobekli Tepe, Peru, Von Daniken, the newest Mars discoveries and then a phone call from George Noory.</t>
  </si>
  <si>
    <t>RPaAb_pnWEM</t>
  </si>
  <si>
    <t>https://youtu.be/bTAEbpZWXJA</t>
  </si>
  <si>
    <t>Ep.93 FADE to BLACK Jimmy Church w  Solaris Blueraven Super Soldiers MKUltra LIVE on air</t>
  </si>
  <si>
    <t>Solaris Blueraven is our guest and we cover Super Soldiers, MKUltra, mind-control and her experiences with the band Rush, Neal Peart and how it completely changed her life and what she has learned about covert ops, mind-control communications and it's threat to society.</t>
  </si>
  <si>
    <t>bTAEbpZWXJA</t>
  </si>
  <si>
    <t>2014 07 24</t>
  </si>
  <si>
    <t>https://youtu.be/eySmdvKqF28</t>
  </si>
  <si>
    <t>Ep.92 FADE to BLACK Jimmy Church w  John B. Wells CTM UFO LIVE on air</t>
  </si>
  <si>
    <t>John B. Wells is our guest and we cover everything from his departure from Coast to Coast AM, his current show Caravan to Midnight, music, Hollywood, NWO, MH370 and MH17...and the most important question: How did he get so 'cool'???</t>
  </si>
  <si>
    <t>eySmdvKqF28</t>
  </si>
  <si>
    <t>https://youtu.be/5wlec2p7Ks4</t>
  </si>
  <si>
    <t>Ep.91 FADE to BLACK Jimmy Church w  Linda Moulton Howe UFO LIVE on air</t>
  </si>
  <si>
    <t>Linda Moulton Howe is our guest and we cover her background and why she got into ET research...we also talk about the new discovery in India and the 10,000 year old cave paintings that show four-fingered ET's and their spacecraft.</t>
  </si>
  <si>
    <t>5wlec2p7Ks4</t>
  </si>
  <si>
    <t>2014 07 23</t>
  </si>
  <si>
    <t>https://youtu.be/t-iPcMlH0mg</t>
  </si>
  <si>
    <t>Ep.90 FADE to BLACK Jimmy Church w  Robert W. Sullivan IV Freemasons Cinema Symbolism LIVE on air</t>
  </si>
  <si>
    <t>Robert Sullivan IV is our guest and we cover all aspects of the Freemasons...who gets in, why, when, where and how...from background checks to the Scottish Rite, The Knights Templar and what knowledge they all possess.  In the second half of the show we talk about cinema symbolism and what's really seen in your favorite films and why it's done.</t>
  </si>
  <si>
    <t>t-iPcMlH0mg</t>
  </si>
  <si>
    <t>2014 07 18</t>
  </si>
  <si>
    <t>https://youtu.be/9RyyYsYTha4</t>
  </si>
  <si>
    <t>Ep.89 FADE to BLACK Jimmy Church w  Erich Von Daniken UFO Gods LIVE on air</t>
  </si>
  <si>
    <t>Erich Von Daniken is our guest...LIVE from Switzerland.  We cover everything from how he does his research, where the information comes from, Egypt, his next adventure and what went through his mind the first time he saw Nazca in 1964.</t>
  </si>
  <si>
    <t>9RyyYsYTha4</t>
  </si>
  <si>
    <t>2014 07 13</t>
  </si>
  <si>
    <t>https://youtu.be/ZjIVSoXlE50</t>
  </si>
  <si>
    <t>Ep.88 FADE to BLACK Jimmy Church w  Mark Weinstein NSA Internet Privacy LIVE on air</t>
  </si>
  <si>
    <t>Mark Weinstein, CEO of sgrouples.com is our guest and we talk about internet privacy, NSA and what we need to do to keep our privacy intact.  His new social network, sgrouples.com is set up to ensure it's users of total privacy when joining and using it's features.</t>
  </si>
  <si>
    <t>ZjIVSoXlE50</t>
  </si>
  <si>
    <t>https://youtu.be/yJUZBoiqenA</t>
  </si>
  <si>
    <t>Ep.87 FADE to BLACK Jimmy Church w  Don Boland God's Secret Mysteries LIVE on air</t>
  </si>
  <si>
    <t>yJUZBoiqenA</t>
  </si>
  <si>
    <t>2014 07 08</t>
  </si>
  <si>
    <t>https://youtu.be/d58DKlG8INM</t>
  </si>
  <si>
    <t>Ep.86 FADE to BLACK Jimmy Church w  Adam Gorightly UFO Manson July 4th Special LIVE on air</t>
  </si>
  <si>
    <t>4th of July Special with Adam Gorightly...and a surprise call from Richard Dolan to kick things off...great show covering all topics from UFOs to Manson and MK Ultra.</t>
  </si>
  <si>
    <t>d58DKlG8INM</t>
  </si>
  <si>
    <t>https://youtu.be/hV3ZbVJc24A</t>
  </si>
  <si>
    <t>Ep.85 FADE to BLACK Jimmy Church w  Stephen Bassett UFO PRG Disclosure LIVE on air</t>
  </si>
  <si>
    <t>Stephen Bassett returns to FADE to BLACK for a full 2.5 hour discussion on disclosure, Wash DC and what it is going to take for the US Govt to finally admit an ET presence in our society.  We also discuss the Malibu DUWB and what it may mean for disclosure.</t>
  </si>
  <si>
    <t>hV3ZbVJc24A</t>
  </si>
  <si>
    <t>2014 07 07</t>
  </si>
  <si>
    <t>https://youtu.be/BMxA25ni_4k</t>
  </si>
  <si>
    <t>Ep.84 FADE to BLACK Jimmy Church w  Dr. Lynne Kitei UFO Phoenix Lights LIVE on air</t>
  </si>
  <si>
    <t>Dr. Lynne Kitei is our guest and we cover the Phoenix Lights incidents (all of them) starting from her first images shot from her home in Phoenix years before the first mass sighting in 1997.  We also talk about her role in the movie Raising Arizona and it's UFO connection.</t>
  </si>
  <si>
    <t>BMxA25ni_4k</t>
  </si>
  <si>
    <t>2014 06 29</t>
  </si>
  <si>
    <t>https://youtu.be/sQo1-9NShUQ</t>
  </si>
  <si>
    <t>Ep.81 FADE to BLACK Jimmy Church w  James Swagger UFO Megalithic LIVE on air</t>
  </si>
  <si>
    <t>James Swagger is the guest and we cover Newgrange...one of the oldest megalithic sites on earth...older than the pyramids or Stonehenge...how they were built and what happens to you when you decide to spend the night...all alone.</t>
  </si>
  <si>
    <t>sQo1-9NShUQ</t>
  </si>
  <si>
    <t>https://youtu.be/vjdI_Pg7k2g</t>
  </si>
  <si>
    <t>Ep.83 FADE to BLACK Jimmy Church w  Patricia Cori UFO Egypt Malibu DUWB LIVE on air</t>
  </si>
  <si>
    <t>Patricia Cori joins us live from Rome, Italy...the author of 13 books, including The Emissary which is soon to be a feature film...she has researched Egypt, Europe, Asia and Peru in search of the true meaning of life and the possible ET connection to everything.</t>
  </si>
  <si>
    <t>vjdI_Pg7k2g</t>
  </si>
  <si>
    <t>https://youtu.be/73pIGeFx1VQ</t>
  </si>
  <si>
    <t>Ep.82 FADE to BLACK Jimmy Church w  Kerry Cassidy UFO Whistleblowers LIVE on air</t>
  </si>
  <si>
    <t>Kerry Cassidy is our guest, live in the studio for the first time and we have a very open-ended conversation covering disinfo with MSM, the Malibu DUWB, her recent trip to Malta...we take some calls...and we discuss Jordan Maxwell, John Lear, John Titor and Dr. David Louis Anderson.</t>
  </si>
  <si>
    <t>73pIGeFx1VQ</t>
  </si>
  <si>
    <t>2014 06 22</t>
  </si>
  <si>
    <t>https://youtu.be/YTuA_Ipb1uw</t>
  </si>
  <si>
    <t>Ep.80 FADE to BLACK Jimmy Church w  Craig Campobasso UFO Stranger at the Pentagon LIVE on air</t>
  </si>
  <si>
    <t>Craig Campobasso is the director of the new movie, Stranger at the Pentagon, based on the cult-classic UFO book from 1967 and Valient Thor...the ET who was held in an apartment for three years below the Pentagon...based on a true story.</t>
  </si>
  <si>
    <t>YTuA_Ipb1uw</t>
  </si>
  <si>
    <t>https://youtu.be/8dTVE7N86EU</t>
  </si>
  <si>
    <t>Ep.79 FADE to BLACK w  Jimmy Church Bill Birnes Malibu UFO DUWB LIVE on air</t>
  </si>
  <si>
    <t>Bill Birnes returns to the show to discuss the Malibu DUWB and the Huffington Post article that was written by Lee Speigel on the Malibu DUWB and how the media treats the UFO subject in general.  Open lines throughout the broadcast.</t>
  </si>
  <si>
    <t>8dTVE7N86EU</t>
  </si>
  <si>
    <t>2014 06 21</t>
  </si>
  <si>
    <t>https://youtu.be/30N57TqE4Ws</t>
  </si>
  <si>
    <t>Ep.78 FADE to BLACK Jimmy Church w  Truthseekah Hip-Hop Esoteric UFO LIVE on air</t>
  </si>
  <si>
    <t>Truthseekah is the guest and we cover everything from his music, time travel, Freemasons, NWO, Illuminati, the bible, witchcraft, magic...and why he sings, writes and produces videos covering all things fringe...</t>
  </si>
  <si>
    <t>30N57TqE4Ws</t>
  </si>
  <si>
    <t>2014 06 16</t>
  </si>
  <si>
    <t>https://youtu.be/yloeZrRwvDk</t>
  </si>
  <si>
    <t>Ep.77 FADE to BLACK Jimmy Church w  Peter Robbins Rendlesham Forest UFO IV LIVE on air</t>
  </si>
  <si>
    <t>Peter Robbins is our guest and we discuss his book review and study of the new Rendlesham book by Nick Pope, Jim Penniston and John Burroughs...Larry Warren was supposed to be on live from London but he had computer problems...instead we read Larry's email to the show.</t>
  </si>
  <si>
    <t>yloeZrRwvDk</t>
  </si>
  <si>
    <t>2014 06 15</t>
  </si>
  <si>
    <t>https://youtu.be/Q0LJj6O02Ck</t>
  </si>
  <si>
    <t>Ep.76 FADE to BLACK Jimmy Church w  Freeman, Larry Haber Freemasons, John Titor LIVE on air</t>
  </si>
  <si>
    <t>Up first on the show is Larry Haber, attorney for the John Titor family with a very important update on the return of John Titor, time traveler...then we spend two hours with Freeman, discussing Freemasons, the Illuminati, UFOs and modern culture.</t>
  </si>
  <si>
    <t>Q0LJj6O02Ck</t>
  </si>
  <si>
    <t>https://youtu.be/cmQnCxul5KY</t>
  </si>
  <si>
    <t>Ep.75 FADE to BLACK Jimmy Church w  Alex Mistretta, Dale Romero Dyatlov UFO case LIVE on air</t>
  </si>
  <si>
    <t>Alex Mistretta and Dale Romero join us live in the studio to discuss the Malibu DUWB and the Dyatlov Pass incident. Jason Romero also jumps in to talk about the current state of Ufology and what his generation thinks about ET.</t>
  </si>
  <si>
    <t>cmQnCxul5KY</t>
  </si>
  <si>
    <t>2014 06 08</t>
  </si>
  <si>
    <t>https://youtu.be/l23JnPbH7mo</t>
  </si>
  <si>
    <t>Ep.74 FADE to BLACK Jimmy Church w  Joe Buchman, Lee Speigel, Ed Riordan UFO History LIVE on air</t>
  </si>
  <si>
    <t>Dr. Joe Buchman, Lee Speigel and Ed Riordan on FADE to BLACK! Great show with a very candid conversation that covered all angles of Ufology...and a little UFO Radio 101 thrown in for good measure...also, Edward Riordan starts off the show with more info on the Malibu DUWB remote view that he did back in May 2014.</t>
  </si>
  <si>
    <t>l23JnPbH7mo</t>
  </si>
  <si>
    <t>2014 06 07</t>
  </si>
  <si>
    <t>https://youtu.be/wdq1DncQ7KI</t>
  </si>
  <si>
    <t>Ep.73 FADE to BLACK Jimmy Church w  Alejandro Rojas UFO Disinfo MJ12 LIVE on air</t>
  </si>
  <si>
    <t>Alejandro Rojas of OpenMindsTV and the Huffington Post is our guest and we cover everything from SA Richard Doty, Paul Bennewitz, MJ12, Dulce NM and even the Great Pyramid of Egypt and the Malibu DUWB discovery.  It's all here in a very candid and animated conversation.</t>
  </si>
  <si>
    <t>wdq1DncQ7KI</t>
  </si>
  <si>
    <t>2014 06 05</t>
  </si>
  <si>
    <t>https://youtu.be/ZvQ-tlyBJe4</t>
  </si>
  <si>
    <t>Ep.72 FADE to BLACK Jimmy Church w  Dr. Steven Greer Proj. Aquarius Breaking News LIVE on air</t>
  </si>
  <si>
    <t>Dr. Greer is the guest and we discuss the Aquarius documents that he has been making public over the last week and one document that he reads for the first time live on the show...we also cover free energy, disclosure and the Malibu DUWB discovery.</t>
  </si>
  <si>
    <t>ZvQ-tlyBJe4</t>
  </si>
  <si>
    <t>2014 06 02</t>
  </si>
  <si>
    <t>https://youtu.be/x4dUmTvllLc</t>
  </si>
  <si>
    <t>Ep.71 FADE to BLACK Jimmy Church w  Dr. Courtney Brown RV Great Pyramid LIVE on air</t>
  </si>
  <si>
    <t>Dr. Courtney Brown is our guest and we cover his new video presentation on the Farsight remote viewing of the Great Pyramid of Giza, how is was built, mined and who did it. We also cover the Mailibu DUWB with remote viewer Edward Riordan who called in during the intro to the show and surprised everyone.  This show was plagued by internet dropouts but the downtime was edited out...most of the show is here except for 15 minutes when we were not on the air.  Dr. Brown was very courteous and we thank him for sticking it out when we were at the mercy of the tech gods.</t>
  </si>
  <si>
    <t>x4dUmTvllLc</t>
  </si>
  <si>
    <t>2014 06 01</t>
  </si>
  <si>
    <t>https://youtu.be/GLc5mxlBJDU</t>
  </si>
  <si>
    <t>Ep.70 FADE to BLACK Jimmy Church w  Blake Cousins ThirdPhaseofMoon Dr. J. Andy Ilias LIVE on air</t>
  </si>
  <si>
    <t>Blake Cousins is our guest and we talk openly about the success of ThirdPhaseofMoon, how they get their videos, CGI, and Hawaii. This is a very rare and candid conversation with Blake and all fans/non fans of ThirdPhase should certainly check out. In the second half we have on Dr. J. Andy Ilias who is the host of the ThirdPhaseofMoon radio program...another very open discussion with someone very intensely involved in Ufology.</t>
  </si>
  <si>
    <t>GLc5mxlBJDU</t>
  </si>
  <si>
    <t>2014 05 31</t>
  </si>
  <si>
    <t>https://youtu.be/WjQWrUJ0YtY</t>
  </si>
  <si>
    <t>Ep.69 FADE to BLACK Jimmy Church w  Joshua P Warren Paranormal Pro LIVE on air</t>
  </si>
  <si>
    <t>Joshua P. Warren is the guest and we cover everything from ghosts, haunted houses, Robert the Doll, the Malibu DUWB discovery, Puerto Rico USOs and the most haunted place in America.  Great show and great guest.</t>
  </si>
  <si>
    <t>WjQWrUJ0YtY</t>
  </si>
  <si>
    <t>2014 05 27</t>
  </si>
  <si>
    <t>https://youtu.be/MEUWT9UaN3s</t>
  </si>
  <si>
    <t>BREAKING NEWS  MASSIVE UNDERWATER UFO BASE DISCOVERED OFF MALIBU COAST OFFICIAL VIDEO</t>
  </si>
  <si>
    <t>Check out our LIVE show, Mon-Thursday 7pm PST at
https://jimmychurchradio.com/
This is the official video by FADE to BLACK and their discovery of a UFO / USO base entrance off the Malibu coast on May 12, 2014 by Maxwell, Dale Romero and Jimmy Church, the host of FADE to BLACK on the Dark Matter Radio Network. www.jimmychurchradio.com</t>
  </si>
  <si>
    <t>MEUWT9UaN3s</t>
  </si>
  <si>
    <t>2014 05 26</t>
  </si>
  <si>
    <t>https://youtu.be/R_5TwpCFnyE</t>
  </si>
  <si>
    <t>Ep.66 FADE to BLACK Jimmy Church w  Jim Marrs UFOs, Malibu DUWB NWO LIVE on air</t>
  </si>
  <si>
    <t>Jim Marrs is the guest and we discuss the recent Malibu DUWB discovery, JFK, the Alien Agenda, NWO and just about everything else conspiracy related...great conversation with one of the smartest people we know...</t>
  </si>
  <si>
    <t>R_5TwpCFnyE</t>
  </si>
  <si>
    <t>https://youtu.be/xwfpXb7Mrn8</t>
  </si>
  <si>
    <t>Ep.67 FADE to BLACK Jimmy Church w  Steve Allen Preston Dennett Stevenville UFO Malibu LIVE on air</t>
  </si>
  <si>
    <t>Steve Allen and Preston Dennett are the guests...Preston is live in the studio for the entire show and we discuss the Malibu DUWB and the decades of sightings and his research in the area. Steve Allen then joins from Texas and we discuss the Stevenville TX UFO incident and how it changed his life.  We also talk about the Hico HS football game and the mass UFO sighting a few months later.</t>
  </si>
  <si>
    <t>xwfpXb7Mrn8</t>
  </si>
  <si>
    <t>2014 05 25</t>
  </si>
  <si>
    <t>https://youtu.be/r-hbilVDQcU</t>
  </si>
  <si>
    <t>Ep.68 FADE to BLACK Jimmy Church w  Michael Tellinger and Robert Stanley UFOs Malibu LIVE on air</t>
  </si>
  <si>
    <t>First up is Michael Tellinger...live from Canada at a remote location in an RV with his crew...great interview covering everything from UFOs, ancient history, South Africa and Egypt.  Next we have on Robert Stanley to discuss the Malibu DUWB discovery and his decades long research in the area.</t>
  </si>
  <si>
    <t>r-hbilVDQcU</t>
  </si>
  <si>
    <t>2014 05 19</t>
  </si>
  <si>
    <t>https://youtu.be/BGdltIaDxeA</t>
  </si>
  <si>
    <t>Ep.64 FADE to BLACK Jimmy Church w  Bill Birnes Dan Fogler Don Peyote LIVE on air</t>
  </si>
  <si>
    <t>In the first hour Bill Birnes comes on to discuss the discovery of the UFO/USO Deep Underwater Base off the coast of Malibu...the second hour we have Dan Fogler, star of Balls of Fury and Fanboys to tell us why he directed and starred in his new move, 'Don Peyote', the Illuminati, 911, UFOs, David Icke, David Wilcock and why Dan went down the rabbit hole.</t>
  </si>
  <si>
    <t>BGdltIaDxeA</t>
  </si>
  <si>
    <t>2014 05 18</t>
  </si>
  <si>
    <t>https://youtu.be/dgSG_h2Tz2U</t>
  </si>
  <si>
    <t>Ep.65 FADE to BLACK Jimmy Church w  Brad Olsen Future Esoteric LIVE on air</t>
  </si>
  <si>
    <t>Brad Olsen is our guest and we discuss everything from the NWO and Illuminati to UFOs, Bill Cooper and the rapidly changing world we live in...and what we can do to move forward on this planet. Great show with many topics covered.</t>
  </si>
  <si>
    <t>dgSG_h2Tz2U</t>
  </si>
  <si>
    <t>https://youtu.be/RqIs1DlMdqU</t>
  </si>
  <si>
    <t>Ep.63 FADE to BLACK Jimmy Church w  Marshall Klarfeld Anunnaki Sitchin LIVE on air</t>
  </si>
  <si>
    <t>Marshall Klarfeld is the guest and he tells us what happened after the 1947 Roswell incident when he was a student at Cal Tech and he began a 60 year investigation of the Anunnaki and becoming a disciple of Zecharia Sitchin.</t>
  </si>
  <si>
    <t>RqIs1DlMdqU</t>
  </si>
  <si>
    <t>2014 05 11</t>
  </si>
  <si>
    <t>https://youtu.be/37yDyU8ffag</t>
  </si>
  <si>
    <t>Ep.62 FADE to BLACK Jimmy Church w  David Icke World Alien Agenda LIVE on air</t>
  </si>
  <si>
    <t>David Icke joins us live from the UK for a full 2.5 hour discussion covering his life, broadcasting for the BBC, his love of our world and what drives him every day to spread the word on who is really running the planet. He also answers when we ask: "will you ever be knighted by the Queen?"... Great show.</t>
  </si>
  <si>
    <t>37yDyU8ffag</t>
  </si>
  <si>
    <t>https://youtu.be/lmlSvxiowvE</t>
  </si>
  <si>
    <t>Ep.61 FADE to BLACK Jimmy Church w  Jim Penniston   D. Anka Bashar LIVE on air</t>
  </si>
  <si>
    <t>This is the triad follow up to our Rendlesham series...following Peter Robbins, Nick Pope and John Burroughs in the previous two weeks. Jim discusses the Binary Code, his memory, what really happened on each of the three nights...in the second hour we have on Darryl Anka...who channels Bashar...who is Bashar? how did Darryl meet him? What is the message for us all???  Darrly covers this and much more...</t>
  </si>
  <si>
    <t>lmlSvxiowvE</t>
  </si>
  <si>
    <t>https://youtu.be/1iy9C9u0wtY</t>
  </si>
  <si>
    <t>Ep.60 FADE to BLACK Jimmy Church w  Wynn Free Channeling LIVE on air</t>
  </si>
  <si>
    <t>Wynn Free, co-author of 'The Reincarnation of Edgar Cayce' is the guest and we talk about how Wynn arrived in Los Angeles and encountered a series of synchronicities that changed his life forever. His channeling has helped countless people around the world and he continues to ask questions every day.</t>
  </si>
  <si>
    <t>1iy9C9u0wtY</t>
  </si>
  <si>
    <t>2014 05 05</t>
  </si>
  <si>
    <t>https://youtu.be/5MMRp-n1FKw</t>
  </si>
  <si>
    <t>Ep.58 FADE to BLACK Jimmy Church w  Richard Hoagland China Moon Mars LIVE on air</t>
  </si>
  <si>
    <t>RCH is the guest in this much anticipated show and we cover his 'number 9' pic, his new theory on the China moon mission with his new photo evidence and also cover his previous Mars discoveries.</t>
  </si>
  <si>
    <t>5MMRp-n1FKw</t>
  </si>
  <si>
    <t>2014 05 04</t>
  </si>
  <si>
    <t>https://youtu.be/uZrMdIgy3Qk</t>
  </si>
  <si>
    <t>Ep.59 FADE to BLACK Jimmy Church w  Matty Beckerman Alien Abduction The Movie LIVE on air</t>
  </si>
  <si>
    <t>Matty Beckerman is the guest and we discuss his new film and directorial debut 'Alien Abduction'. The film is about the Brown Mountain Lights and a family who gets abducted... that is documented on video by their son. Matty also tells us what he has seen himself and some strange things that happened during the making of the film.</t>
  </si>
  <si>
    <t>uZrMdIgy3Qk</t>
  </si>
  <si>
    <t>2014 04 29</t>
  </si>
  <si>
    <t>https://youtu.be/vhbFXHxsNXE</t>
  </si>
  <si>
    <t>Ep.55 FADE to BLACK Jimmy Church w  Kevin Todeschi Edgar Cayce LIVE on air</t>
  </si>
  <si>
    <t>Kevin Todeschi is our guest and we completely cover the life and impact of Edgar Cayce...his readings and prophecy and what they mean to our society today.  We cover Egypt, the US and modern events and dive into the world of reincarnation.</t>
  </si>
  <si>
    <t>vhbFXHxsNXE</t>
  </si>
  <si>
    <t>2014 04 27</t>
  </si>
  <si>
    <t>https://youtu.be/k4UuvNlVuuw</t>
  </si>
  <si>
    <t>Ep.56 FADE to BLACK Jimmy Church w  Andrew Basiago Time Travel LIVE on air</t>
  </si>
  <si>
    <t>Andrew Basiago is the guest and he takes us through the history of time travel from the very beginning when as a child he was recruited into Project Pegasus. He, in great detail, tells about his trips spanning the dinosaurs thru to the future and then to Mars.</t>
  </si>
  <si>
    <t>k4UuvNlVuuw</t>
  </si>
  <si>
    <t>https://youtu.be/hM71Gxl2XcM</t>
  </si>
  <si>
    <t>Ep.54 FADE to BLACK Jimmy Church w  Seth Shostak SETI LIVE on air</t>
  </si>
  <si>
    <t>Seth Shostak of the SETI Institute is our guest and we discuss the search of ET, how close we are getting to discovery, how they search and whether he believes in UFOs, what other witnesses are seeing and if we have ever been visited in the past.</t>
  </si>
  <si>
    <t>hM71Gxl2XcM</t>
  </si>
  <si>
    <t>2014 04 24</t>
  </si>
  <si>
    <t>https://youtu.be/rby5YLTQEHI</t>
  </si>
  <si>
    <t>Ep.53 FADE to BLACK Jimmy Church w  Derrel Sims The Alien Hunter LIVE on air</t>
  </si>
  <si>
    <t>Derrel Sims, The Alien Hunter is the guest and we cover his career in hunting aliens, his work with the CIA and his first encounters with ET when he was a child...we also talk about his new series: Uncovering Aliens.</t>
  </si>
  <si>
    <t>rby5YLTQEHI</t>
  </si>
  <si>
    <t>2014 04 21</t>
  </si>
  <si>
    <t>https://youtu.be/ZmLY4omdTHg</t>
  </si>
  <si>
    <t>Ep.52 FADE to BLACK Jimmy Church w  Nick Pope   John Burroughs Rendlesham The Last Word LIVE on air</t>
  </si>
  <si>
    <t>Nick Pope and John Burroughs join us in what is already being considered as the most definitive Rendlesham Forest interview done to date...Mr. Burroughs covers every angle of what happened on all THREE days...not just two...</t>
  </si>
  <si>
    <t>ZmLY4omdTHg</t>
  </si>
  <si>
    <t>https://youtu.be/RSXL_vNYRX0</t>
  </si>
  <si>
    <t>Ep.51 FADE to BLACK Jimmy Church w  Stuart Robbins PseudoAstro LIVE on air</t>
  </si>
  <si>
    <t>Stuart Robbins is the guest and we cover his work with bad astronomy and claims made about objects on the Moon and Mars...one of the best shows with great pictures and descriptions of how he makes his case...all pictures are on the site.</t>
  </si>
  <si>
    <t>RSXL_vNYRX0</t>
  </si>
  <si>
    <t>2014 04 15</t>
  </si>
  <si>
    <t>https://youtu.be/nfHqx1Kk3s4</t>
  </si>
  <si>
    <t>Ep.50 FADE to BLACK Jimmy Church w  Annie Jacobsen Area51 Paperclip LIVE on air</t>
  </si>
  <si>
    <t>Annie Jacobsen is the guest and we talk about her new TV series on AMC with Chris Carter (X-Files) based on her best-selling book, Area 51. We also cover Operation Paperclip, her current NYT best-seller. All pics covered during the show are on the site.</t>
  </si>
  <si>
    <t>nfHqx1Kk3s4</t>
  </si>
  <si>
    <t>https://youtu.be/qGyewo7qsQ0</t>
  </si>
  <si>
    <t>Ep.49 FADE to BLACK Jimmy Church w  Peter Robbins Rendlesham UFO LIVE on air</t>
  </si>
  <si>
    <t>Peter Robbins is the guest and we go through both Rendlesham UFO sites and what happened...including the 'binary download', description of each craft and who was really there...plus we talk about Nick Pope's new book due out May 2014.</t>
  </si>
  <si>
    <t>qGyewo7qsQ0</t>
  </si>
  <si>
    <t>2014 04 07</t>
  </si>
  <si>
    <t>https://youtu.be/36r-Kl8qnb4</t>
  </si>
  <si>
    <t>Ep.47 FADE to BLACK Jimmy Church w  David Marler Black Triangles LIVE on air</t>
  </si>
  <si>
    <t>David Marler is the guest and we cover Black Triangles throughout history...connect many modern cases and completely go over the Lebanon IL case as well sightings in Europe, Japan and Australia.  All of the illustrations and newspaper articles are available on the website.</t>
  </si>
  <si>
    <t>36r-Kl8qnb4</t>
  </si>
  <si>
    <t>https://youtu.be/KFRdWy-Ivvs</t>
  </si>
  <si>
    <t>Ep.45 FADE to BLACK Jimmy Church w  Ken Gerhard Flying Humanoids LIVE on air</t>
  </si>
  <si>
    <t>Ken Gerhard is the guest and we cover the entire history of flying humanoids from cave paintings to modern times.  Mothman and the Silver Bridge disaster are covered and all of the photographs and illustrations discussed are available on the website.</t>
  </si>
  <si>
    <t>KFRdWy-Ivvs</t>
  </si>
  <si>
    <t>https://youtu.be/XoOInsHhqSg</t>
  </si>
  <si>
    <t>Ep.41 FADE to BLACK Jimmy Church w  Steve Murillo UFO Anniversary LIVE on air</t>
  </si>
  <si>
    <t>Steve Murillo is the guest for a complete UFO roundtable covering the latest news, the greatest UFO event that you never heard of but should be made into a movie...we take some calls drink some beer and eat some pizza...</t>
  </si>
  <si>
    <t>XoOInsHhqSg</t>
  </si>
  <si>
    <t>2014 04 06</t>
  </si>
  <si>
    <t>https://youtu.be/mHDFvh-MA50</t>
  </si>
  <si>
    <t>Ep.46 FADE to BLACK Jimmy Church w  John Major Jenkins Mayan Prophecy LIVE on air</t>
  </si>
  <si>
    <t>John Major Jenkins is the guest and we discuss what went wrong and right with the 2012 Mayan Prophecy madness that took over the world...Jenkins is the most knowledgeable person on the planet when it comes to the Mayan culture...a fascinating 3 hour conversation!  all images discussed are on the website.</t>
  </si>
  <si>
    <t>mHDFvh-MA50</t>
  </si>
  <si>
    <t>2014 04 02</t>
  </si>
  <si>
    <t>https://youtu.be/-3f6KgN0vLM</t>
  </si>
  <si>
    <t>Ep.44 FADE to BLACK Jimmy Church w  Daniel Sheehan   Kosta Makreas ET Lets Talk LIVE on air</t>
  </si>
  <si>
    <t>Daniel Sheehan is the new counsel for ET Lets Talk and he tells us how he became tied to the group and also shares with us the story about when he went deep underground in a govt. facility and was show a photograph of a crashed saucer and how he 'traced' the symbols off the craft...Kosta tells us how his group can contact different ET races and communicate with them and what their message is.  Kosta also shared a pic he took of an ET in the dark...a pic that you can still see on our website.</t>
  </si>
  <si>
    <t>-3f6KgN0vLM</t>
  </si>
  <si>
    <t>2014 03 31</t>
  </si>
  <si>
    <t>https://youtu.be/f8CWAAhaCRQ</t>
  </si>
  <si>
    <t>Ep.43 FADE to BLACK Jimmy Church w  Dr. Ronald Mallett Time Travel LIVE on air</t>
  </si>
  <si>
    <t>Ron Mallett, Ph.D is the guest on the show and he goes over every aspect of time travel...from black holes to bending time with lazers and we also which movie has it right when it comes to TT theory. One of the best minds in the world when it comes to the time travel agenda...Ronald Mallett of UConn.</t>
  </si>
  <si>
    <t>f8CWAAhaCRQ</t>
  </si>
  <si>
    <t>2014 03 30</t>
  </si>
  <si>
    <t>https://youtu.be/nx7OA4ZhrtU</t>
  </si>
  <si>
    <t>Ep.42 FADE to BLACK Jimmy Church w  Jay Weidner Fulcanelli Special LIVE on air</t>
  </si>
  <si>
    <t>Jay Wiedner is the guest and he tells us about his 25 years of research into Fulcanelli, the cross of Hendaye, alchemy and Stanley Kubrick and the Appolo moon landing hoax...and also his new movie: Shasta.</t>
  </si>
  <si>
    <t>nx7OA4ZhrtU</t>
  </si>
  <si>
    <t>2014 03 23</t>
  </si>
  <si>
    <t>https://youtu.be/c7zgBoqUu4o</t>
  </si>
  <si>
    <t>Ep.39 FADE to BLACK Jimmy Church w  Richard Sauder Underground Bases LIVE on air</t>
  </si>
  <si>
    <t>Richard Sauder is the guest live from Ecuador, SA. This show turned into a very spirited debate over Dulce, NM and the death of Phil Schneider, Bitcoin, MH370, NWO and shamanism.  Listen with an open mind...this show created more negative feedback about the guest than any previous show...Mr. Sauder, however 'out there' it may get is entitled to his opinions. Crazy, crazy broadcast.</t>
  </si>
  <si>
    <t>c7zgBoqUu4o</t>
  </si>
  <si>
    <t>https://youtu.be/QY8wWlTbykQ</t>
  </si>
  <si>
    <t>Ep.40 FADE to BLACK Jimmy Church w  Dr. Robert Zubrin Mars Direct LIVE on air</t>
  </si>
  <si>
    <t>Dr. Robert Zubrin is the guest on FADE to BLACK as he goes over the details of his plan to colonize Mars and his research labs with it's teams currently collecting data. He covers radiation, rockets, food, flight duration and return.  Dr. Zubrin is the leading world expert concerning manned Mars missions along with his org The Mars Society.</t>
  </si>
  <si>
    <t>QY8wWlTbykQ</t>
  </si>
  <si>
    <t>2014 03 17</t>
  </si>
  <si>
    <t>https://youtu.be/7JULNf0rLJo</t>
  </si>
  <si>
    <t>Ep.37 FADE to BLACK Jimmy Church w  Mack Maloney UFO in Wartime LIVE on air</t>
  </si>
  <si>
    <t>Author Mack Maloney is the guest who is known for his Wingman book series has also written UFOs in Wartime and Beyond Area 51.  He goes over military sightings and recovery heard here for the first time.</t>
  </si>
  <si>
    <t>7JULNf0rLJo</t>
  </si>
  <si>
    <t>https://youtu.be/xN9XPCphrks</t>
  </si>
  <si>
    <t>Ep.38 FADE to BLACK Jimmy Church w  Michio Kaku Einstein's birthday LIVE on air</t>
  </si>
  <si>
    <t>Michio Kaku joined us to celebrate Einstein's birthday and also talk about his new book 'The Future of the Mind'... we cover Telepathy, Telekinesis, the Matrix and little Mini-Michio.</t>
  </si>
  <si>
    <t>xN9XPCphrks</t>
  </si>
  <si>
    <t>2014 03 16</t>
  </si>
  <si>
    <t>https://youtu.be/O8cAv_P2uWQ</t>
  </si>
  <si>
    <t>Ep.36 FADE to BLACK Jimmy Church w  Mirage Men R. Denning M. Pilkington LIVE on air</t>
  </si>
  <si>
    <t>Mark Pilkington and Roland Denning are the guest and come on FADE to BLACK to talk about their new documentary, Mirage Men...about how the govt OSI agent Richard Doty helped drive Paul Bennewitz crazy by lying to him about what he knew about UFOs. A stunning true story and a must listen interview...live from London, England.</t>
  </si>
  <si>
    <t>O8cAv_P2uWQ</t>
  </si>
  <si>
    <t>2014 03 10</t>
  </si>
  <si>
    <t>https://youtu.be/BK1m7_Ak_mI</t>
  </si>
  <si>
    <t>Ep.33 FADE to BLACK Jimmy Church w  Bob Schroeder UFO Propusion LIVE on air</t>
  </si>
  <si>
    <t>Bob Schroeder is the guest as he reveals his theory about physics, gravity and how UFOs actually only have to travel as little as 25 miles to get here...this show also has images on the website to go with his presentation.  Revolutionary stuff shown here for the first time...this is a must hear show and this will change forever the way we look at deep space travel.</t>
  </si>
  <si>
    <t>BK1m7_Ak_mI</t>
  </si>
  <si>
    <t>https://youtu.be/mPRI0GjuJF8</t>
  </si>
  <si>
    <t>Ep.34 FADE to BLACK Jimmy Church w  Michael Horn Billy Meier LIVE on air</t>
  </si>
  <si>
    <t>Michael Horn is the guest on this crazy appearance when every time Mr. Horn tries to answer a very direct question concerning Billy Meier his phone goes dead or his audio drops out...Jimmy Church asks him about the 1200 missing negatives throughout the show and Horn repeatedly responds with "I don't care about the missing negatives" or "it doesn't matter" about the negatives...very very funny show.  Church actually loses his cool after the third disconnected phone and the evading of answering questions...then Horn starts to attack other researchers in Ufology...very very funny show.</t>
  </si>
  <si>
    <t>mPRI0GjuJF8</t>
  </si>
  <si>
    <t>https://youtu.be/SgloiCrAeHc</t>
  </si>
  <si>
    <t>Ep.35 FADE to BLACK Jimmy Church w  Bart Sibrel Apollo Landing Hoax LIVE on air</t>
  </si>
  <si>
    <t>Bart Sibrel, famous for his getting punched in the face by Buzz Aldrin and kicked in the butt by Edgar Mitchell...comes on the show to tell us why all of this happened: He made a documentary about the Apollo moon landings hoax and discovered footage proving his theory...and asked 8 Apollo astronauts to swear on the Bible.</t>
  </si>
  <si>
    <t>SgloiCrAeHc</t>
  </si>
  <si>
    <t>2014 03 05</t>
  </si>
  <si>
    <t>https://youtu.be/5u7HwedNqCU</t>
  </si>
  <si>
    <t>Ep.32 FADE to BLACK Jimmy Church w  Col. Kevin Randle Roswell UFO MJ12 LIVE on air</t>
  </si>
  <si>
    <t>Kevin Randle is the guest on FADE to BLACK with Jimmy Church and for three hours his covers Roswell, who faked the MJ12 docs and tells us who the first responders are in the event of a UFO crash...Dr. Randle knows more about the subject than just about anybody...</t>
  </si>
  <si>
    <t>5u7HwedNqCU</t>
  </si>
  <si>
    <t>2014 03 02</t>
  </si>
  <si>
    <t>https://youtu.be/6OsKjRUVORg</t>
  </si>
  <si>
    <t>Ep.30 FADE to BLACK Jimmy Church w  Nick Redfern UFO Men in Black LIVE on air</t>
  </si>
  <si>
    <t>Nick Redfern is the guest on FADE to BLACK and he covers everything from the Men in Black, govt cover up and disclosure, Bigfoot and the Rendlesham Forest UFO incident.  Great show...and the pics discussed in this video are on www.jimmychurchradio.com</t>
  </si>
  <si>
    <t>6OsKjRUVORg</t>
  </si>
  <si>
    <t>https://youtu.be/b1cR4AhtbAw</t>
  </si>
  <si>
    <t>Ep.29 FADE to BLACK Jimmy Church w  Clifford Stone UFO Recovery Special LIVE on air</t>
  </si>
  <si>
    <t>Clifford Stone spent years in the military with a special black ops recovery team that recovered crashed and landed UFOs. He has amassed over 500,000 documents and presents here for the first time the most important never-before-seen govt docs pertaining to the recovery of such crafts.  All of the documents discussed can be viewed at www.jimmychurchradio.com</t>
  </si>
  <si>
    <t>b1cR4AhtbAw</t>
  </si>
  <si>
    <t>https://youtu.be/QfGHpXC6tbc</t>
  </si>
  <si>
    <t>Ep.31 FADE to BLACK Jimmy Church w  Kerry Cassidy Project Camelot Time Travel LIVE on air</t>
  </si>
  <si>
    <t>Kerry Cassidy of Project Camelot comes on the show...Kerry has millions of views on YouTube with her whistleblower documentary series.  She has interviewed nearly everybody on the who's who list in Ufology, time travel, Illuminati and government secrets.  The pictures discussed in this interview are posted at www.jimmychurchradio.com</t>
  </si>
  <si>
    <t>QfGHpXC6tbc</t>
  </si>
  <si>
    <t>2014 03 01</t>
  </si>
  <si>
    <t>https://youtu.be/X1EpH-ptGks</t>
  </si>
  <si>
    <t>Ep.28 FADE to BLACK Jimmy Church w  Bill and Nancy Birnes UFO Hunters LIVE on air</t>
  </si>
  <si>
    <t>Bill and Nancy Birnes are the guest and they tell us the story about how UFO Files and UFO Hunters got on the air...and they show us the incredible picture that got UFO Hunters cancelled.  Great show and great stories from two of the most colorful people in Ufology.</t>
  </si>
  <si>
    <t>X1EpH-ptGks</t>
  </si>
  <si>
    <t>2014 02 24</t>
  </si>
  <si>
    <t>https://youtu.be/LhWqmXs8UaE</t>
  </si>
  <si>
    <t>Ep.27 FADE to BLACK w  Jimmy Church and Ann Druffel, UFO Rex Heflin J. McDonald LIVE on air</t>
  </si>
  <si>
    <t>Ann Druffel is the guest and she comes on the show to talk about the Rex Heflin photos...the most famous UFO pics of all time...which she has the originals given to her from Rex himself...also she goes through the life of James McDonald...the UFO researcher who tragically died after he said he had been exposed to secret information that he documented but his books were never found after his death...and we get to hear Ann and her Gas Co. guy when he shows up in the middle of the show...great stuff.  Radio history went down.</t>
  </si>
  <si>
    <t>LhWqmXs8UaE</t>
  </si>
  <si>
    <t>https://youtu.be/MzhMNI0KpWw</t>
  </si>
  <si>
    <t>Ep.26 FADE to BLACK Jimmy Church w  Richard Dolan UFOs 21st Century LIVE on air</t>
  </si>
  <si>
    <t>FADE to BLACK went live in front of a UPARS crowd in Studio City with guest Richard Dolan for the release of his new book, UFOs and the 21st Century Mind.</t>
  </si>
  <si>
    <t>MzhMNI0KpWw</t>
  </si>
  <si>
    <t>2014 02 17</t>
  </si>
  <si>
    <t>https://youtu.be/VbO0maE5FQ0</t>
  </si>
  <si>
    <t>Ep.23 FADE to BLACK Jimmy Church w  George P. Hansen and Harry Drew UFO  Kingman UFO LIVE on air</t>
  </si>
  <si>
    <t>Guest George P. Hansen is the first guest discussing how he and his team uncovered the sensational Linda Napolitano UFO hoax...which had everything: Manhattan, CIA, GS of the UN, FBI, kidnapping, sex...next up is Harry Drew and the pics he took Feb 2014 from his back yard...and also the 1953 Kingman AZ UFO landing/crash.</t>
  </si>
  <si>
    <t>VbO0maE5FQ0</t>
  </si>
  <si>
    <t>https://youtu.be/W6KWclUQrJs</t>
  </si>
  <si>
    <t>Ep.24 FADE to BLACK Jimmy Church w  Dr. Robert Schoch How old is everything  LIVE on air</t>
  </si>
  <si>
    <t>Dr. Robert Schoch is the guest and he discusses everything from the Sphinx to Gobekli Tepe, the Bosnian Pyramid Hoax and why he has chosen to take the lead in proving that civilization is much older than the history books will tell you. He also tells us what happened to him after he spent the night in the Kings Chamber of the Great Pyramid in Giza.  Great show...a full three hours of the good doctor...all of the pics discussed in the show are at our website.</t>
  </si>
  <si>
    <t>W6KWclUQrJs</t>
  </si>
  <si>
    <t>2014 02 14</t>
  </si>
  <si>
    <t>https://youtu.be/zAzCjw8svMA</t>
  </si>
  <si>
    <t>Ep.19 FADE to BLACK Jimmy Church w  Preston Dennett UFO's Over Everything LIVE on air</t>
  </si>
  <si>
    <t>Guest Preston Dennett is an author and researcher who's series of books cover entire states one at a time...all of the pics discussed in this amazing conversation are in the video so you can follow along...enjoy.</t>
  </si>
  <si>
    <t>zAzCjw8svMA</t>
  </si>
  <si>
    <t>2014 02 09</t>
  </si>
  <si>
    <t>https://youtu.be/OLqWIUBAF7c</t>
  </si>
  <si>
    <t>Ep.20 FADE to BLACK Jimmy Church w  Nancy Talbot BLT Research LIVE on air</t>
  </si>
  <si>
    <t>Nancy Talbot is the guest and she is the leading crop circle researcher in the world. Her company, BLT Research, Inc. studies and publishes scientific papers on crop circles and their causes.  Also on this program she takes us through some of the most amazing photographs ever taken of UFO, ETs and light phenomena...all of the pics referenced in the broadcast can be viewed on www.jimmychurchradio.com under the Nancy Talbot tab...this is one of the most educational shows ever done on FADE to BLACK.</t>
  </si>
  <si>
    <t>OLqWIUBAF7c</t>
  </si>
  <si>
    <t>https://youtu.be/-har0lkto3M</t>
  </si>
  <si>
    <t>Ep.21 FADE to BLACK Jimmy Church w  Bryce Zabel Altertnate History LIVE on air</t>
  </si>
  <si>
    <t>Bryce Zabel is the guest... a former CNN correspondent who wrote Dark Skies calls in from the Berlin Film Festival where he took his current project, Majic Men about Stanton Friedman and Don Schmidt and their pursuit of the Roswell story.</t>
  </si>
  <si>
    <t>-har0lkto3M</t>
  </si>
  <si>
    <t>2014 02 02</t>
  </si>
  <si>
    <t>https://youtu.be/ch0s_k5056s</t>
  </si>
  <si>
    <t>Ep.18 FADE to BLACK Jimmy Church w  Leslie Kean LIVE on air</t>
  </si>
  <si>
    <t>Author, broadcaster, filmmaker, journalist and researcher Leslie Kean comes on the show with the best UFO pics ever taken...she has two...you have to listen to this interview.  Amazing stuff going on...then after Mark Center calls in...</t>
  </si>
  <si>
    <t>ch0s_k5056s</t>
  </si>
  <si>
    <t>https://youtu.be/RHlbLZYm96s</t>
  </si>
  <si>
    <t>Ep.17 FADE to BLACK Jimmy Church w  Philip Mantle editor UFO Today LIVE on air</t>
  </si>
  <si>
    <t>Philip Mantle is the guest and tells us how he busted Ray Santilli and the Alien Autopsy video crew and wrote his book about it... he also tells Jimmy Church the difference between the US and the rest of the world when it comes to the UFO subject. Live interview from the UK.</t>
  </si>
  <si>
    <t>RHlbLZYm96s</t>
  </si>
  <si>
    <t>https://youtu.be/TkDu8SnkWaA</t>
  </si>
  <si>
    <t>Ep.16 FADE to BLACK Jimmy Church w  Dr. Steven Greer and Disclosure LIVE on air</t>
  </si>
  <si>
    <t>Dr. Steven Greer comes on the show to discuss his film, Sirius, the Atacama Humanoid and the current state of his disclosure effort with Washington, DC.</t>
  </si>
  <si>
    <t>TkDu8SnkWaA</t>
  </si>
  <si>
    <t>2014 01 27</t>
  </si>
  <si>
    <t>https://youtu.be/XHkPfD_Y1JU</t>
  </si>
  <si>
    <t>Ep.15 FADE to BLACK Jimmy Church w  Michael Cremo 'forbidden archeologist' LIVE on air</t>
  </si>
  <si>
    <t>The 'Forbidden Archeologist', Michael Cremo is the guest with Jimmy Church who tells us on the show about human history going back 2 billion years...and artifacts that date back 200-400 million years that the history books refuse to publish...a great interview.</t>
  </si>
  <si>
    <t>XHkPfD_Y1JU</t>
  </si>
  <si>
    <t>2014 01 26</t>
  </si>
  <si>
    <t>https://youtu.be/8BiLyOvmR_Y</t>
  </si>
  <si>
    <t>Ep.14 FADE to BLACK Jimmy Church w  Antonio Paris of API LIVE on air</t>
  </si>
  <si>
    <t>Jimmy Church interviews Antonio Paris of API, Aerial Phenomena Investigations...MUFON for the 21st century.  He is a former counterintelligence special agent and was awarded the Bronze Star...a great show covering modern ufology.</t>
  </si>
  <si>
    <t>8BiLyOvmR_Y</t>
  </si>
  <si>
    <t>https://youtu.be/1d2MqBx0kR0</t>
  </si>
  <si>
    <t>Ep.13 FADE to BLACK Jimmy Church w  Dr. Jeffrey Meldrum Bigfoot LIVE on air</t>
  </si>
  <si>
    <t>Dr. Jeffrey Meldrum of Idaho State University comes on the show to try and convince Jimmy Church that there is a Bigfoot...and they talk about the best evidence including the Patterson film and footage.</t>
  </si>
  <si>
    <t>1d2MqBx0kR0</t>
  </si>
  <si>
    <t>2014 01 19</t>
  </si>
  <si>
    <t>https://youtu.be/tYHvODOK3-8</t>
  </si>
  <si>
    <t>Ep.12 FADE to BLACK Jimmy Church w  Stephen Bassett and Nadine Lalich LIVE on air</t>
  </si>
  <si>
    <t>The Disclosure Special with Paradigm Research Group's Stephen Bassett who talks about the Congressional Hearing Initiative starting Feb 2014 in Washington DC. Also on the show during the second half is Nadine Lalich who talks with Jimmy Church about her ongoing 22 year abduction experience.</t>
  </si>
  <si>
    <t>tYHvODOK3-8</t>
  </si>
  <si>
    <t>https://youtu.be/w4kPbtzsDvU</t>
  </si>
  <si>
    <t>Ep.11 FADE to BLACK Jimmy Church w  Jerome Clark LIVE on air</t>
  </si>
  <si>
    <t>Guest Jerome Clark comes out of retirement and discusses his career, famous UFO cases, the airship wave at the turn of the century and the Experience Anomaly.</t>
  </si>
  <si>
    <t>w4kPbtzsDvU</t>
  </si>
  <si>
    <t>2014 01 12</t>
  </si>
  <si>
    <t>https://youtu.be/SWySt0-ExjY</t>
  </si>
  <si>
    <t>Ep.9 FADE to BLACK Jimmy Church w  Stan Romanek and Yvonne Smith LIVE on air</t>
  </si>
  <si>
    <t>Stan Romanek and Yvonne Smith came on with Jimmy Church to discuss alien abduction. Stan has had constant contact since his first ufo sighting and has taken video, pictures and has found implants which he still has.  Yvonne Smith is one of, if not the leading hypnotherapist in the world when it comes to close encounters or abduction therapy.</t>
  </si>
  <si>
    <t>SWySt0-ExjY</t>
  </si>
  <si>
    <t>https://youtu.be/oN4mi89xCIM</t>
  </si>
  <si>
    <t>Ep.10 FADE to BLACK Jimmy Church and The Bridgewater Triangle LIVE on air</t>
  </si>
  <si>
    <t>Co-director Aaron Cadieux and actor/writer Chris Balzano are the guests on FADE to BLACK and tell the tale of the Bridgewater Triangle...a new documentary about an area in Mass. that has everything going for it to make it one of the scariest places on earth:  UFOs, bigfoot, Satanic rituals, murder, animal sacrifices and sacred Indian ground...</t>
  </si>
  <si>
    <t>oN4mi89xCIM</t>
  </si>
  <si>
    <t>2014 01 11</t>
  </si>
  <si>
    <t>https://youtu.be/SAWIC_XMzOQ</t>
  </si>
  <si>
    <t>Ep.8 FADE to BLACK Jimmy Church w  Travis Walton - Fire in the Sky - LIVE on air</t>
  </si>
  <si>
    <t>Travis Walton came on the show with an agreement: He wanted to talk about things that he has never been able to reveal for the past 38 years about his abduction.  He didn't want to relive the minute by minute telling of his encounter again...but yet he said it was time to tell everyone how he feels today and why he was taken aboard after he was knocked unconscious...great once in a lifetime interview.</t>
  </si>
  <si>
    <t>SAWIC_XMzOQ</t>
  </si>
  <si>
    <t>2014 01 07</t>
  </si>
  <si>
    <t>https://youtu.be/9mONeTbiZb0</t>
  </si>
  <si>
    <t>Ep.7 FADE to BLACK Jimmy Church interview w  John Anthony West LIVE on air</t>
  </si>
  <si>
    <t>John Anthony West came on the show to talk about the dating of the Sphinx, his EMMY winning 'Magic of the Sphinx, the age of Egypt, alien intervention or not...this is the entire 3 hour show without interruption.  Great stuff.</t>
  </si>
  <si>
    <t>9mONeTbiZb0</t>
  </si>
  <si>
    <t>2014 01 05</t>
  </si>
  <si>
    <t>https://youtu.be/fLN5_fhUazs</t>
  </si>
  <si>
    <t>Ep. 6 FADE to BLACK Jimmy Church w  Larry Haber and Oliver Williams John Titor Special LIVE on air</t>
  </si>
  <si>
    <t>This was live on January 3rd 2014. Jimmy Church had on guest Larry Haber attorney of the John Titor Foundation and the Titor family when Haber announced to the world that John Titor the time traveler would be back in 2014.  After the break the first live call came in on the show and it turned out to be Oliver Williams...who was listening to the live broadcast and decided he had to call in and discuss the breaking news...this is live as it happened.</t>
  </si>
  <si>
    <t>fLN5_fhUazs</t>
  </si>
  <si>
    <t>2013 12 30</t>
  </si>
  <si>
    <t>https://youtu.be/OS-7YRgN2p4</t>
  </si>
  <si>
    <t>Ep. 4.1 FADE to BLACK Jimmy Church 'Who is John Titor ' LIVE on air</t>
  </si>
  <si>
    <t>Jimmy Church talks about the John Titor legacy...telling the whole story going back to the original posts on the Art Bell forums back in Nov. 2000 and how the Titor story still manages to capture the imagination of everyone today...13 years later. FADE to BLACK broadcasts on the Dark Matter Radio Network.</t>
  </si>
  <si>
    <t>OS-7YRgN2p4</t>
  </si>
  <si>
    <t>https://youtu.be/wrgDaRxn2lY</t>
  </si>
  <si>
    <t>Ep. 3.1 FADE to BLACK Jimmy Church interview w  Norio Hayakawa LIVE on air</t>
  </si>
  <si>
    <t>One of the ORIGINAL Area 51 researchers...tells the story of how he met Bob Lazar and how and when Lazar gave his only public Q&amp;A....</t>
  </si>
  <si>
    <t>wrgDaRxn2lY</t>
  </si>
  <si>
    <t>2013 12 29</t>
  </si>
  <si>
    <t>https://youtu.be/Vainft0G-Bk</t>
  </si>
  <si>
    <t>Ep. 3 FADE to BLACK Jimmy Church interview w  Stanton Friedman LIVE on air</t>
  </si>
  <si>
    <t>Jimmy Church interviews Stanton Friedman, his first since he was on with Art Bell over two years ago...Jimmy gets Stanton to talk about the MJ12 documents, the Betty and Barney Hill incident as well as Bob Lazar ... FADE to BLACK broadcasts on the Dark Matter Radio Network.</t>
  </si>
  <si>
    <t>Vainft0G-Bk</t>
  </si>
  <si>
    <t>2013 12 23</t>
  </si>
  <si>
    <t>https://youtu.be/OYeMrpZr2xk</t>
  </si>
  <si>
    <t>Ep. 2.1 FADE to BLACK Jimmy Church interview w  Ralph Wolf McCarron LIVE on air</t>
  </si>
  <si>
    <t>Jimmy Church interviews Ralph Wolf McCarron...his first after leaving his post of 21 years as technical director of investigations for MUFON Los Angeles. Ralph covers the early years of Area 51, who was really there and his many encounters with the security force surrounding the base. FADE to BLACK broadcasts on the Dark Matter Radio Network.</t>
  </si>
  <si>
    <t>OYeMrpZr2xk</t>
  </si>
  <si>
    <t>2013 12 22</t>
  </si>
  <si>
    <t>https://youtu.be/dkrRwdpUF7U</t>
  </si>
  <si>
    <t>Ep. 2 FADE to BLACK Jimmy Church interview w  Jason Martell LIVE on air</t>
  </si>
  <si>
    <t>The first hour of FADE to BLACK on Dec.20 2013. Jimmy Church interviews Jason Martell of Ancient Aliens and covers the success of the show, Planet X and the Lost Civilization theory.  FADE to BLACK  broadcasts on the Dark Matter Radio Network.</t>
  </si>
  <si>
    <t>dkrRwdpUF7U</t>
  </si>
  <si>
    <t>https://files.afu.se/Downloads/Transcripts/Fade%20to%20Black%20(Jimmy%20Church)/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</si>
</sst>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1" applyAlignment="1" applyProtection="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827" Type="http://schemas.openxmlformats.org/officeDocument/2006/relationships/hyperlink" Target="https://youtu.be/T-1LsGK04SM" TargetMode="External"/><Relationship Id="rId170" Type="http://schemas.openxmlformats.org/officeDocument/2006/relationships/hyperlink" Target="https://files.afu.se/Downloads/Transcriptions/Fade%20to%20Black%20(Jimmy%20Church)/" TargetMode="External"/><Relationship Id="rId987" Type="http://schemas.openxmlformats.org/officeDocument/2006/relationships/hyperlink" Target="https://youtu.be/Ph3kwIpHkDM" TargetMode="External"/><Relationship Id="rId847" Type="http://schemas.openxmlformats.org/officeDocument/2006/relationships/hyperlink" Target="https://youtu.be/v4-aXFvdjjg" TargetMode="External"/><Relationship Id="rId1477" Type="http://schemas.openxmlformats.org/officeDocument/2006/relationships/hyperlink" Target="https://youtu.be/bpt6ryNXkJ8" TargetMode="External"/><Relationship Id="rId1684" Type="http://schemas.openxmlformats.org/officeDocument/2006/relationships/hyperlink" Target="https://files.afu.se/Downloads/Transcriptions/Fade%20to%20Black%20(Jimmy%20Church)/" TargetMode="External"/><Relationship Id="rId1891" Type="http://schemas.openxmlformats.org/officeDocument/2006/relationships/hyperlink" Target="https://youtu.be/8q_fP7HoFOg" TargetMode="External"/><Relationship Id="rId707" Type="http://schemas.openxmlformats.org/officeDocument/2006/relationships/hyperlink" Target="https://youtu.be/gfqsijDYolU" TargetMode="External"/><Relationship Id="rId914" Type="http://schemas.openxmlformats.org/officeDocument/2006/relationships/hyperlink" Target="https://files.afu.se/Downloads/Transcriptions/Fade%20to%20Black%20(Jimmy%20Church)/" TargetMode="External"/><Relationship Id="rId1337" Type="http://schemas.openxmlformats.org/officeDocument/2006/relationships/hyperlink" Target="https://youtu.be/vDtctneysNw" TargetMode="External"/><Relationship Id="rId1544" Type="http://schemas.openxmlformats.org/officeDocument/2006/relationships/hyperlink" Target="https://files.afu.se/Downloads/Transcriptions/Fade%20to%20Black%20(Jimmy%20Church)/" TargetMode="External"/><Relationship Id="rId1751" Type="http://schemas.openxmlformats.org/officeDocument/2006/relationships/hyperlink" Target="https://youtu.be/osf5iJPfDwU" TargetMode="External"/><Relationship Id="rId43" Type="http://schemas.openxmlformats.org/officeDocument/2006/relationships/hyperlink" Target="https://youtu.be/tYL-HjmJfNA" TargetMode="External"/><Relationship Id="rId1404" Type="http://schemas.openxmlformats.org/officeDocument/2006/relationships/hyperlink" Target="https://files.afu.se/Downloads/Transcriptions/Fade%20to%20Black%20(Jimmy%20Church)/" TargetMode="External"/><Relationship Id="rId1611" Type="http://schemas.openxmlformats.org/officeDocument/2006/relationships/hyperlink" Target="https://youtu.be/NUzzsdgGve4" TargetMode="External"/><Relationship Id="rId497" Type="http://schemas.openxmlformats.org/officeDocument/2006/relationships/hyperlink" Target="https://youtu.be/pAvV9r-4_cg" TargetMode="External"/><Relationship Id="rId2178" Type="http://schemas.openxmlformats.org/officeDocument/2006/relationships/hyperlink" Target="https://files.afu.se/Downloads/Transcriptions/Fade%20to%20Black%20(Jimmy%20Church)/" TargetMode="External"/><Relationship Id="rId357" Type="http://schemas.openxmlformats.org/officeDocument/2006/relationships/hyperlink" Target="https://youtu.be/lMm1dmE1f6o" TargetMode="External"/><Relationship Id="rId1194" Type="http://schemas.openxmlformats.org/officeDocument/2006/relationships/hyperlink" Target="https://files.afu.se/Downloads/Transcriptions/Fade%20to%20Black%20(Jimmy%20Church)/" TargetMode="External"/><Relationship Id="rId2038" Type="http://schemas.openxmlformats.org/officeDocument/2006/relationships/hyperlink" Target="https://files.afu.se/Downloads/Transcriptions/Fade%20to%20Black%20(Jimmy%20Church)/" TargetMode="External"/><Relationship Id="rId217" Type="http://schemas.openxmlformats.org/officeDocument/2006/relationships/hyperlink" Target="https://youtu.be/tXfnhUdo8EI" TargetMode="External"/><Relationship Id="rId564" Type="http://schemas.openxmlformats.org/officeDocument/2006/relationships/hyperlink" Target="https://files.afu.se/Downloads/Transcriptions/Fade%20to%20Black%20(Jimmy%20Church)/" TargetMode="External"/><Relationship Id="rId771" Type="http://schemas.openxmlformats.org/officeDocument/2006/relationships/hyperlink" Target="https://youtu.be/jPzDxDtiUXw" TargetMode="External"/><Relationship Id="rId424" Type="http://schemas.openxmlformats.org/officeDocument/2006/relationships/hyperlink" Target="https://files.afu.se/Downloads/Transcriptions/Fade%20to%20Black%20(Jimmy%20Church)/" TargetMode="External"/><Relationship Id="rId631" Type="http://schemas.openxmlformats.org/officeDocument/2006/relationships/hyperlink" Target="https://youtu.be/4m2uFWWP7nY" TargetMode="External"/><Relationship Id="rId1054" Type="http://schemas.openxmlformats.org/officeDocument/2006/relationships/hyperlink" Target="https://files.afu.se/Downloads/Transcriptions/Fade%20to%20Black%20(Jimmy%20Church)/" TargetMode="External"/><Relationship Id="rId1261" Type="http://schemas.openxmlformats.org/officeDocument/2006/relationships/hyperlink" Target="https://youtu.be/xsTClzJvJnE" TargetMode="External"/><Relationship Id="rId2105" Type="http://schemas.openxmlformats.org/officeDocument/2006/relationships/hyperlink" Target="https://youtu.be/lmlSvxiowvE" TargetMode="External"/><Relationship Id="rId1121" Type="http://schemas.openxmlformats.org/officeDocument/2006/relationships/hyperlink" Target="https://youtu.be/wCFL28KVM6c" TargetMode="External"/><Relationship Id="rId1938" Type="http://schemas.openxmlformats.org/officeDocument/2006/relationships/hyperlink" Target="https://files.afu.se/Downloads/Transcriptions/Fade%20to%20Black%20(Jimmy%20Church)/" TargetMode="External"/><Relationship Id="rId281" Type="http://schemas.openxmlformats.org/officeDocument/2006/relationships/hyperlink" Target="https://youtu.be/sBPTzDABp30" TargetMode="External"/><Relationship Id="rId141" Type="http://schemas.openxmlformats.org/officeDocument/2006/relationships/hyperlink" Target="https://youtu.be/bP81ZD0G9sU" TargetMode="External"/><Relationship Id="rId7" Type="http://schemas.openxmlformats.org/officeDocument/2006/relationships/hyperlink" Target="https://youtu.be/Ym4QaAwfitU" TargetMode="External"/><Relationship Id="rId958" Type="http://schemas.openxmlformats.org/officeDocument/2006/relationships/hyperlink" Target="https://files.afu.se/Downloads/Transcriptions/Fade%20to%20Black%20(Jimmy%20Church)/" TargetMode="External"/><Relationship Id="rId1588" Type="http://schemas.openxmlformats.org/officeDocument/2006/relationships/hyperlink" Target="https://files.afu.se/Downloads/Transcriptions/Fade%20to%20Black%20(Jimmy%20Church)/" TargetMode="External"/><Relationship Id="rId1795" Type="http://schemas.openxmlformats.org/officeDocument/2006/relationships/hyperlink" Target="https://youtu.be/8c-CvLRpQUY" TargetMode="External"/><Relationship Id="rId87" Type="http://schemas.openxmlformats.org/officeDocument/2006/relationships/hyperlink" Target="https://youtu.be/Hj0g3MSHDWo" TargetMode="External"/><Relationship Id="rId818" Type="http://schemas.openxmlformats.org/officeDocument/2006/relationships/hyperlink" Target="https://files.afu.se/Downloads/Transcriptions/Fade%20to%20Black%20(Jimmy%20Church)/" TargetMode="External"/><Relationship Id="rId1448" Type="http://schemas.openxmlformats.org/officeDocument/2006/relationships/hyperlink" Target="https://files.afu.se/Downloads/Transcriptions/Fade%20to%20Black%20(Jimmy%20Church)/" TargetMode="External"/><Relationship Id="rId1655" Type="http://schemas.openxmlformats.org/officeDocument/2006/relationships/hyperlink" Target="https://youtu.be/zxUn9bEvUYw" TargetMode="External"/><Relationship Id="rId1308" Type="http://schemas.openxmlformats.org/officeDocument/2006/relationships/hyperlink" Target="https://files.afu.se/Downloads/Transcriptions/Fade%20to%20Black%20(Jimmy%20Church)/" TargetMode="External"/><Relationship Id="rId1862" Type="http://schemas.openxmlformats.org/officeDocument/2006/relationships/hyperlink" Target="https://files.afu.se/Downloads/Transcriptions/Fade%20to%20Black%20(Jimmy%20Church)/" TargetMode="External"/><Relationship Id="rId1515" Type="http://schemas.openxmlformats.org/officeDocument/2006/relationships/hyperlink" Target="https://youtu.be/5zYMcNMYDGk" TargetMode="External"/><Relationship Id="rId1722" Type="http://schemas.openxmlformats.org/officeDocument/2006/relationships/hyperlink" Target="https://files.afu.se/Downloads/Transcriptions/Fade%20to%20Black%20(Jimmy%20Church)/" TargetMode="External"/><Relationship Id="rId14" Type="http://schemas.openxmlformats.org/officeDocument/2006/relationships/hyperlink" Target="https://files.afu.se/Downloads/Transcriptions/Fade%20to%20Black%20(Jimmy%20Church)/" TargetMode="External"/><Relationship Id="rId468" Type="http://schemas.openxmlformats.org/officeDocument/2006/relationships/hyperlink" Target="https://files.afu.se/Downloads/Transcriptions/Fade%20to%20Black%20(Jimmy%20Church)/" TargetMode="External"/><Relationship Id="rId675" Type="http://schemas.openxmlformats.org/officeDocument/2006/relationships/hyperlink" Target="https://youtu.be/S7gWHJcTtR4" TargetMode="External"/><Relationship Id="rId882" Type="http://schemas.openxmlformats.org/officeDocument/2006/relationships/hyperlink" Target="https://files.afu.se/Downloads/Transcriptions/Fade%20to%20Black%20(Jimmy%20Church)/" TargetMode="External"/><Relationship Id="rId1098" Type="http://schemas.openxmlformats.org/officeDocument/2006/relationships/hyperlink" Target="https://files.afu.se/Downloads/Transcriptions/Fade%20to%20Black%20(Jimmy%20Church)/" TargetMode="External"/><Relationship Id="rId2149" Type="http://schemas.openxmlformats.org/officeDocument/2006/relationships/hyperlink" Target="https://youtu.be/xN9XPCphrks" TargetMode="External"/><Relationship Id="rId328" Type="http://schemas.openxmlformats.org/officeDocument/2006/relationships/hyperlink" Target="https://files.afu.se/Downloads/Transcriptions/Fade%20to%20Black%20(Jimmy%20Church)/" TargetMode="External"/><Relationship Id="rId535" Type="http://schemas.openxmlformats.org/officeDocument/2006/relationships/hyperlink" Target="https://youtu.be/nG6vA8i7Yxg" TargetMode="External"/><Relationship Id="rId742" Type="http://schemas.openxmlformats.org/officeDocument/2006/relationships/hyperlink" Target="https://files.afu.se/Downloads/Transcriptions/Fade%20to%20Black%20(Jimmy%20Church)/" TargetMode="External"/><Relationship Id="rId1165" Type="http://schemas.openxmlformats.org/officeDocument/2006/relationships/hyperlink" Target="https://youtu.be/e0u6TR1bhig" TargetMode="External"/><Relationship Id="rId1372" Type="http://schemas.openxmlformats.org/officeDocument/2006/relationships/hyperlink" Target="https://files.afu.se/Downloads/Transcriptions/Fade%20to%20Black%20(Jimmy%20Church)/" TargetMode="External"/><Relationship Id="rId2009" Type="http://schemas.openxmlformats.org/officeDocument/2006/relationships/hyperlink" Target="https://youtu.be/RhBG35Em_bc" TargetMode="External"/><Relationship Id="rId2216" Type="http://schemas.openxmlformats.org/officeDocument/2006/relationships/hyperlink" Target="https://files.afu.se/Downloads/Transcriptions/Fade%20to%20Black%20(Jimmy%20Church)/" TargetMode="External"/><Relationship Id="rId602" Type="http://schemas.openxmlformats.org/officeDocument/2006/relationships/hyperlink" Target="https://files.afu.se/Downloads/Transcriptions/Fade%20to%20Black%20(Jimmy%20Church)/" TargetMode="External"/><Relationship Id="rId1025" Type="http://schemas.openxmlformats.org/officeDocument/2006/relationships/hyperlink" Target="https://youtu.be/lTQi0pXKAvY" TargetMode="External"/><Relationship Id="rId1232" Type="http://schemas.openxmlformats.org/officeDocument/2006/relationships/hyperlink" Target="https://files.afu.se/Downloads/Transcriptions/Fade%20to%20Black%20(Jimmy%20Church)/" TargetMode="External"/><Relationship Id="rId185" Type="http://schemas.openxmlformats.org/officeDocument/2006/relationships/hyperlink" Target="https://youtu.be/W60uYETq2nI" TargetMode="External"/><Relationship Id="rId1909" Type="http://schemas.openxmlformats.org/officeDocument/2006/relationships/hyperlink" Target="https://youtu.be/ysKAcoIewao" TargetMode="External"/><Relationship Id="rId392" Type="http://schemas.openxmlformats.org/officeDocument/2006/relationships/hyperlink" Target="https://files.afu.se/Downloads/Transcriptions/Fade%20to%20Black%20(Jimmy%20Church)/" TargetMode="External"/><Relationship Id="rId2073" Type="http://schemas.openxmlformats.org/officeDocument/2006/relationships/hyperlink" Target="https://youtu.be/Q0LJj6O02Ck" TargetMode="External"/><Relationship Id="rId252" Type="http://schemas.openxmlformats.org/officeDocument/2006/relationships/hyperlink" Target="https://files.afu.se/Downloads/Transcriptions/Fade%20to%20Black%20(Jimmy%20Church)/" TargetMode="External"/><Relationship Id="rId2140" Type="http://schemas.openxmlformats.org/officeDocument/2006/relationships/hyperlink" Target="https://files.afu.se/Downloads/Transcriptions/Fade%20to%20Black%20(Jimmy%20Church)/" TargetMode="External"/><Relationship Id="rId112" Type="http://schemas.openxmlformats.org/officeDocument/2006/relationships/hyperlink" Target="https://files.afu.se/Downloads/Transcriptions/Fade%20to%20Black%20(Jimmy%20Church)/" TargetMode="External"/><Relationship Id="rId1699" Type="http://schemas.openxmlformats.org/officeDocument/2006/relationships/hyperlink" Target="https://youtu.be/rWF90X34iiU" TargetMode="External"/><Relationship Id="rId2000" Type="http://schemas.openxmlformats.org/officeDocument/2006/relationships/hyperlink" Target="https://files.afu.se/Downloads/Transcriptions/Fade%20to%20Black%20(Jimmy%20Church)/" TargetMode="External"/><Relationship Id="rId929" Type="http://schemas.openxmlformats.org/officeDocument/2006/relationships/hyperlink" Target="https://youtu.be/_MoEi_ij83M" TargetMode="External"/><Relationship Id="rId1559" Type="http://schemas.openxmlformats.org/officeDocument/2006/relationships/hyperlink" Target="https://youtu.be/FZTTJbAunWo" TargetMode="External"/><Relationship Id="rId1766" Type="http://schemas.openxmlformats.org/officeDocument/2006/relationships/hyperlink" Target="https://files.afu.se/Downloads/Transcriptions/Fade%20to%20Black%20(Jimmy%20Church)/" TargetMode="External"/><Relationship Id="rId1973" Type="http://schemas.openxmlformats.org/officeDocument/2006/relationships/hyperlink" Target="https://youtu.be/uvwWdu_phB4" TargetMode="External"/><Relationship Id="rId58" Type="http://schemas.openxmlformats.org/officeDocument/2006/relationships/hyperlink" Target="https://files.afu.se/Downloads/Transcriptions/Fade%20to%20Black%20(Jimmy%20Church)/" TargetMode="External"/><Relationship Id="rId1419" Type="http://schemas.openxmlformats.org/officeDocument/2006/relationships/hyperlink" Target="https://youtu.be/FffzGbqwJRs" TargetMode="External"/><Relationship Id="rId1626" Type="http://schemas.openxmlformats.org/officeDocument/2006/relationships/hyperlink" Target="https://files.afu.se/Downloads/Transcriptions/Fade%20to%20Black%20(Jimmy%20Church)/" TargetMode="External"/><Relationship Id="rId1833" Type="http://schemas.openxmlformats.org/officeDocument/2006/relationships/hyperlink" Target="https://youtu.be/aA3PM-7f7As" TargetMode="External"/><Relationship Id="rId1900" Type="http://schemas.openxmlformats.org/officeDocument/2006/relationships/hyperlink" Target="https://files.afu.se/Downloads/Transcriptions/Fade%20to%20Black%20(Jimmy%20Church)/" TargetMode="External"/><Relationship Id="rId579" Type="http://schemas.openxmlformats.org/officeDocument/2006/relationships/hyperlink" Target="https://youtu.be/wRa0gD5keNU" TargetMode="External"/><Relationship Id="rId786" Type="http://schemas.openxmlformats.org/officeDocument/2006/relationships/hyperlink" Target="https://files.afu.se/Downloads/Transcriptions/Fade%20to%20Black%20(Jimmy%20Church)/" TargetMode="External"/><Relationship Id="rId993" Type="http://schemas.openxmlformats.org/officeDocument/2006/relationships/hyperlink" Target="https://youtu.be/W8yG6d5pSO0" TargetMode="External"/><Relationship Id="rId439" Type="http://schemas.openxmlformats.org/officeDocument/2006/relationships/hyperlink" Target="https://youtu.be/UrnoplN3bcY" TargetMode="External"/><Relationship Id="rId646" Type="http://schemas.openxmlformats.org/officeDocument/2006/relationships/hyperlink" Target="https://files.afu.se/Downloads/Transcriptions/Fade%20to%20Black%20(Jimmy%20Church)/" TargetMode="External"/><Relationship Id="rId1069" Type="http://schemas.openxmlformats.org/officeDocument/2006/relationships/hyperlink" Target="https://youtu.be/hfiW7rFXzoA" TargetMode="External"/><Relationship Id="rId1276" Type="http://schemas.openxmlformats.org/officeDocument/2006/relationships/hyperlink" Target="https://files.afu.se/Downloads/Transcriptions/Fade%20to%20Black%20(Jimmy%20Church)/" TargetMode="External"/><Relationship Id="rId1483" Type="http://schemas.openxmlformats.org/officeDocument/2006/relationships/hyperlink" Target="https://youtu.be/wnpz-YD0VFQ" TargetMode="External"/><Relationship Id="rId506" Type="http://schemas.openxmlformats.org/officeDocument/2006/relationships/hyperlink" Target="https://files.afu.se/Downloads/Transcriptions/Fade%20to%20Black%20(Jimmy%20Church)/" TargetMode="External"/><Relationship Id="rId853" Type="http://schemas.openxmlformats.org/officeDocument/2006/relationships/hyperlink" Target="https://youtu.be/QRDHpbkOkrE" TargetMode="External"/><Relationship Id="rId1136" Type="http://schemas.openxmlformats.org/officeDocument/2006/relationships/hyperlink" Target="https://files.afu.se/Downloads/Transcriptions/Fade%20to%20Black%20(Jimmy%20Church)/" TargetMode="External"/><Relationship Id="rId1690" Type="http://schemas.openxmlformats.org/officeDocument/2006/relationships/hyperlink" Target="https://files.afu.se/Downloads/Transcriptions/Fade%20to%20Black%20(Jimmy%20Church)/" TargetMode="External"/><Relationship Id="rId713" Type="http://schemas.openxmlformats.org/officeDocument/2006/relationships/hyperlink" Target="https://youtu.be/lv-2Cj8zWEY" TargetMode="External"/><Relationship Id="rId920" Type="http://schemas.openxmlformats.org/officeDocument/2006/relationships/hyperlink" Target="https://files.afu.se/Downloads/Transcriptions/Fade%20to%20Black%20(Jimmy%20Church)/" TargetMode="External"/><Relationship Id="rId1343" Type="http://schemas.openxmlformats.org/officeDocument/2006/relationships/hyperlink" Target="https://youtu.be/mWEBSrSbYbI" TargetMode="External"/><Relationship Id="rId1550" Type="http://schemas.openxmlformats.org/officeDocument/2006/relationships/hyperlink" Target="https://files.afu.se/Downloads/Transcriptions/Fade%20to%20Black%20(Jimmy%20Church)/" TargetMode="External"/><Relationship Id="rId1203" Type="http://schemas.openxmlformats.org/officeDocument/2006/relationships/hyperlink" Target="https://youtu.be/rQMqnbxd2Nw" TargetMode="External"/><Relationship Id="rId1410" Type="http://schemas.openxmlformats.org/officeDocument/2006/relationships/hyperlink" Target="https://files.afu.se/Downloads/Transcriptions/Fade%20to%20Black%20(Jimmy%20Church)/" TargetMode="External"/><Relationship Id="rId1508" Type="http://schemas.openxmlformats.org/officeDocument/2006/relationships/hyperlink" Target="https://files.afu.se/Downloads/Transcriptions/Fade%20to%20Black%20(Jimmy%20Church)/" TargetMode="External"/><Relationship Id="rId1855" Type="http://schemas.openxmlformats.org/officeDocument/2006/relationships/hyperlink" Target="https://youtu.be/K-sO98kBQeA" TargetMode="External"/><Relationship Id="rId1715" Type="http://schemas.openxmlformats.org/officeDocument/2006/relationships/hyperlink" Target="https://youtu.be/HjfWibtZj7I" TargetMode="External"/><Relationship Id="rId1922" Type="http://schemas.openxmlformats.org/officeDocument/2006/relationships/hyperlink" Target="https://files.afu.se/Downloads/Transcriptions/Fade%20to%20Black%20(Jimmy%20Church)/" TargetMode="External"/><Relationship Id="rId296" Type="http://schemas.openxmlformats.org/officeDocument/2006/relationships/hyperlink" Target="https://files.afu.se/Downloads/Transcriptions/Fade%20to%20Black%20(Jimmy%20Church)/" TargetMode="External"/><Relationship Id="rId2184" Type="http://schemas.openxmlformats.org/officeDocument/2006/relationships/hyperlink" Target="https://files.afu.se/Downloads/Transcriptions/Fade%20to%20Black%20(Jimmy%20Church)/" TargetMode="External"/><Relationship Id="rId156" Type="http://schemas.openxmlformats.org/officeDocument/2006/relationships/hyperlink" Target="https://files.afu.se/Downloads/Transcriptions/Fade%20to%20Black%20(Jimmy%20Church)/" TargetMode="External"/><Relationship Id="rId363" Type="http://schemas.openxmlformats.org/officeDocument/2006/relationships/hyperlink" Target="https://youtu.be/Dj5NQ_Rdzls" TargetMode="External"/><Relationship Id="rId570" Type="http://schemas.openxmlformats.org/officeDocument/2006/relationships/hyperlink" Target="https://files.afu.se/Downloads/Transcriptions/Fade%20to%20Black%20(Jimmy%20Church)/" TargetMode="External"/><Relationship Id="rId2044" Type="http://schemas.openxmlformats.org/officeDocument/2006/relationships/hyperlink" Target="https://files.afu.se/Downloads/Transcriptions/Fade%20to%20Black%20(Jimmy%20Church)/" TargetMode="External"/><Relationship Id="rId223" Type="http://schemas.openxmlformats.org/officeDocument/2006/relationships/hyperlink" Target="https://youtu.be/i_kd6_-JjDo" TargetMode="External"/><Relationship Id="rId430" Type="http://schemas.openxmlformats.org/officeDocument/2006/relationships/hyperlink" Target="https://files.afu.se/Downloads/Transcriptions/Fade%20to%20Black%20(Jimmy%20Church)/" TargetMode="External"/><Relationship Id="rId668" Type="http://schemas.openxmlformats.org/officeDocument/2006/relationships/hyperlink" Target="https://files.afu.se/Downloads/Transcriptions/Fade%20to%20Black%20(Jimmy%20Church)/" TargetMode="External"/><Relationship Id="rId875" Type="http://schemas.openxmlformats.org/officeDocument/2006/relationships/hyperlink" Target="https://youtu.be/1hblMKaUIuk" TargetMode="External"/><Relationship Id="rId1060" Type="http://schemas.openxmlformats.org/officeDocument/2006/relationships/hyperlink" Target="https://files.afu.se/Downloads/Transcriptions/Fade%20to%20Black%20(Jimmy%20Church)/" TargetMode="External"/><Relationship Id="rId1298" Type="http://schemas.openxmlformats.org/officeDocument/2006/relationships/hyperlink" Target="https://files.afu.se/Downloads/Transcriptions/Fade%20to%20Black%20(Jimmy%20Church)/" TargetMode="External"/><Relationship Id="rId2111" Type="http://schemas.openxmlformats.org/officeDocument/2006/relationships/hyperlink" Target="https://youtu.be/uZrMdIgy3Qk" TargetMode="External"/><Relationship Id="rId528" Type="http://schemas.openxmlformats.org/officeDocument/2006/relationships/hyperlink" Target="https://files.afu.se/Downloads/Transcriptions/Fade%20to%20Black%20(Jimmy%20Church)/" TargetMode="External"/><Relationship Id="rId735" Type="http://schemas.openxmlformats.org/officeDocument/2006/relationships/hyperlink" Target="https://youtu.be/8hHP2k_Fuaw" TargetMode="External"/><Relationship Id="rId942" Type="http://schemas.openxmlformats.org/officeDocument/2006/relationships/hyperlink" Target="https://files.afu.se/Downloads/Transcriptions/Fade%20to%20Black%20(Jimmy%20Church)/" TargetMode="External"/><Relationship Id="rId1158" Type="http://schemas.openxmlformats.org/officeDocument/2006/relationships/hyperlink" Target="https://files.afu.se/Downloads/Transcriptions/Fade%20to%20Black%20(Jimmy%20Church)/" TargetMode="External"/><Relationship Id="rId1365" Type="http://schemas.openxmlformats.org/officeDocument/2006/relationships/hyperlink" Target="https://youtu.be/iTNu99k0udA" TargetMode="External"/><Relationship Id="rId1572" Type="http://schemas.openxmlformats.org/officeDocument/2006/relationships/hyperlink" Target="https://files.afu.se/Downloads/Transcriptions/Fade%20to%20Black%20(Jimmy%20Church)/" TargetMode="External"/><Relationship Id="rId2209" Type="http://schemas.openxmlformats.org/officeDocument/2006/relationships/hyperlink" Target="https://youtu.be/OS-7YRgN2p4" TargetMode="External"/><Relationship Id="rId1018" Type="http://schemas.openxmlformats.org/officeDocument/2006/relationships/hyperlink" Target="https://files.afu.se/Downloads/Transcriptions/Fade%20to%20Black%20(Jimmy%20Church)/" TargetMode="External"/><Relationship Id="rId1225" Type="http://schemas.openxmlformats.org/officeDocument/2006/relationships/hyperlink" Target="https://youtu.be/i7mSkSQ2IWY" TargetMode="External"/><Relationship Id="rId1432" Type="http://schemas.openxmlformats.org/officeDocument/2006/relationships/hyperlink" Target="https://files.afu.se/Downloads/Transcriptions/Fade%20to%20Black%20(Jimmy%20Church)/" TargetMode="External"/><Relationship Id="rId1877" Type="http://schemas.openxmlformats.org/officeDocument/2006/relationships/hyperlink" Target="https://youtu.be/WJdwHQ_eUIM" TargetMode="External"/><Relationship Id="rId71" Type="http://schemas.openxmlformats.org/officeDocument/2006/relationships/hyperlink" Target="https://youtu.be/CbjZqpdqnx8" TargetMode="External"/><Relationship Id="rId802" Type="http://schemas.openxmlformats.org/officeDocument/2006/relationships/hyperlink" Target="https://files.afu.se/Downloads/Transcriptions/Fade%20to%20Black%20(Jimmy%20Church)/" TargetMode="External"/><Relationship Id="rId1737" Type="http://schemas.openxmlformats.org/officeDocument/2006/relationships/hyperlink" Target="https://youtu.be/rEfPbHhuySE" TargetMode="External"/><Relationship Id="rId1944" Type="http://schemas.openxmlformats.org/officeDocument/2006/relationships/hyperlink" Target="https://files.afu.se/Downloads/Transcriptions/Fade%20to%20Black%20(Jimmy%20Church)/" TargetMode="External"/><Relationship Id="rId29" Type="http://schemas.openxmlformats.org/officeDocument/2006/relationships/hyperlink" Target="https://youtu.be/ZSTe0i1BUH8" TargetMode="External"/><Relationship Id="rId178" Type="http://schemas.openxmlformats.org/officeDocument/2006/relationships/hyperlink" Target="https://files.afu.se/Downloads/Transcriptions/Fade%20to%20Black%20(Jimmy%20Church)/" TargetMode="External"/><Relationship Id="rId1804" Type="http://schemas.openxmlformats.org/officeDocument/2006/relationships/hyperlink" Target="https://files.afu.se/Downloads/Transcriptions/Fade%20to%20Black%20(Jimmy%20Church)/" TargetMode="External"/><Relationship Id="rId385" Type="http://schemas.openxmlformats.org/officeDocument/2006/relationships/hyperlink" Target="https://youtu.be/H7WJT5Bpoug" TargetMode="External"/><Relationship Id="rId592" Type="http://schemas.openxmlformats.org/officeDocument/2006/relationships/hyperlink" Target="https://files.afu.se/Downloads/Transcriptions/Fade%20to%20Black%20(Jimmy%20Church)/" TargetMode="External"/><Relationship Id="rId2066" Type="http://schemas.openxmlformats.org/officeDocument/2006/relationships/hyperlink" Target="https://files.afu.se/Downloads/Transcriptions/Fade%20to%20Black%20(Jimmy%20Church)/" TargetMode="External"/><Relationship Id="rId245" Type="http://schemas.openxmlformats.org/officeDocument/2006/relationships/hyperlink" Target="https://youtu.be/vHgXzdMJFI4" TargetMode="External"/><Relationship Id="rId452" Type="http://schemas.openxmlformats.org/officeDocument/2006/relationships/hyperlink" Target="https://files.afu.se/Downloads/Transcriptions/Fade%20to%20Black%20(Jimmy%20Church)/" TargetMode="External"/><Relationship Id="rId897" Type="http://schemas.openxmlformats.org/officeDocument/2006/relationships/hyperlink" Target="https://youtu.be/0TPy-ew_oxw" TargetMode="External"/><Relationship Id="rId1082" Type="http://schemas.openxmlformats.org/officeDocument/2006/relationships/hyperlink" Target="https://files.afu.se/Downloads/Transcriptions/Fade%20to%20Black%20(Jimmy%20Church)/" TargetMode="External"/><Relationship Id="rId2133" Type="http://schemas.openxmlformats.org/officeDocument/2006/relationships/hyperlink" Target="https://youtu.be/XoOInsHhqSg" TargetMode="External"/><Relationship Id="rId105" Type="http://schemas.openxmlformats.org/officeDocument/2006/relationships/hyperlink" Target="https://youtu.be/Hm0IbqPLoms" TargetMode="External"/><Relationship Id="rId312" Type="http://schemas.openxmlformats.org/officeDocument/2006/relationships/hyperlink" Target="https://files.afu.se/Downloads/Transcriptions/Fade%20to%20Black%20(Jimmy%20Church)/" TargetMode="External"/><Relationship Id="rId757" Type="http://schemas.openxmlformats.org/officeDocument/2006/relationships/hyperlink" Target="https://youtu.be/3r5Ly1AUXFM" TargetMode="External"/><Relationship Id="rId964" Type="http://schemas.openxmlformats.org/officeDocument/2006/relationships/hyperlink" Target="https://files.afu.se/Downloads/Transcriptions/Fade%20to%20Black%20(Jimmy%20Church)/" TargetMode="External"/><Relationship Id="rId1387" Type="http://schemas.openxmlformats.org/officeDocument/2006/relationships/hyperlink" Target="https://youtu.be/AYWG6nGnhSM" TargetMode="External"/><Relationship Id="rId1594" Type="http://schemas.openxmlformats.org/officeDocument/2006/relationships/hyperlink" Target="https://files.afu.se/Downloads/Transcriptions/Fade%20to%20Black%20(Jimmy%20Church)/" TargetMode="External"/><Relationship Id="rId2200" Type="http://schemas.openxmlformats.org/officeDocument/2006/relationships/hyperlink" Target="https://files.afu.se/Downloads/Transcriptions/Fade%20to%20Black%20(Jimmy%20Church)/" TargetMode="External"/><Relationship Id="rId93" Type="http://schemas.openxmlformats.org/officeDocument/2006/relationships/hyperlink" Target="https://youtu.be/R8C4WBN1XtQ" TargetMode="External"/><Relationship Id="rId617" Type="http://schemas.openxmlformats.org/officeDocument/2006/relationships/hyperlink" Target="https://youtu.be/r3jc0zIl-F0" TargetMode="External"/><Relationship Id="rId824" Type="http://schemas.openxmlformats.org/officeDocument/2006/relationships/hyperlink" Target="https://files.afu.se/Downloads/Transcriptions/Fade%20to%20Black%20(Jimmy%20Church)/" TargetMode="External"/><Relationship Id="rId1247" Type="http://schemas.openxmlformats.org/officeDocument/2006/relationships/hyperlink" Target="https://youtu.be/HJjv8lWbWRE" TargetMode="External"/><Relationship Id="rId1454" Type="http://schemas.openxmlformats.org/officeDocument/2006/relationships/hyperlink" Target="https://files.afu.se/Downloads/Transcriptions/Fade%20to%20Black%20(Jimmy%20Church)/" TargetMode="External"/><Relationship Id="rId1661" Type="http://schemas.openxmlformats.org/officeDocument/2006/relationships/hyperlink" Target="https://youtu.be/oEDckBtnSvc" TargetMode="External"/><Relationship Id="rId1899" Type="http://schemas.openxmlformats.org/officeDocument/2006/relationships/hyperlink" Target="https://youtu.be/StpWRn7q968" TargetMode="External"/><Relationship Id="rId1107" Type="http://schemas.openxmlformats.org/officeDocument/2006/relationships/hyperlink" Target="https://youtu.be/IAs-PtvHi9w" TargetMode="External"/><Relationship Id="rId1314" Type="http://schemas.openxmlformats.org/officeDocument/2006/relationships/hyperlink" Target="https://files.afu.se/Downloads/Transcriptions/Fade%20to%20Black%20(Jimmy%20Church)/" TargetMode="External"/><Relationship Id="rId1521" Type="http://schemas.openxmlformats.org/officeDocument/2006/relationships/hyperlink" Target="https://youtu.be/sTQLuNKHgfc" TargetMode="External"/><Relationship Id="rId1759" Type="http://schemas.openxmlformats.org/officeDocument/2006/relationships/hyperlink" Target="https://youtu.be/uJDiJCfH5ec" TargetMode="External"/><Relationship Id="rId1966" Type="http://schemas.openxmlformats.org/officeDocument/2006/relationships/hyperlink" Target="https://files.afu.se/Downloads/Transcriptions/Fade%20to%20Black%20(Jimmy%20Church)/" TargetMode="External"/><Relationship Id="rId1619" Type="http://schemas.openxmlformats.org/officeDocument/2006/relationships/hyperlink" Target="https://youtu.be/4uCLN8wp-Xg" TargetMode="External"/><Relationship Id="rId1826" Type="http://schemas.openxmlformats.org/officeDocument/2006/relationships/hyperlink" Target="https://files.afu.se/Downloads/Transcriptions/Fade%20to%20Black%20(Jimmy%20Church)/" TargetMode="External"/><Relationship Id="rId20" Type="http://schemas.openxmlformats.org/officeDocument/2006/relationships/hyperlink" Target="https://files.afu.se/Downloads/Transcriptions/Fade%20to%20Black%20(Jimmy%20Church)/" TargetMode="External"/><Relationship Id="rId2088" Type="http://schemas.openxmlformats.org/officeDocument/2006/relationships/hyperlink" Target="https://files.afu.se/Downloads/Transcriptions/Fade%20to%20Black%20(Jimmy%20Church)/" TargetMode="External"/><Relationship Id="rId267" Type="http://schemas.openxmlformats.org/officeDocument/2006/relationships/hyperlink" Target="https://youtu.be/NxN8qn6Z0RM" TargetMode="External"/><Relationship Id="rId474" Type="http://schemas.openxmlformats.org/officeDocument/2006/relationships/hyperlink" Target="https://files.afu.se/Downloads/Transcriptions/Fade%20to%20Black%20(Jimmy%20Church)/" TargetMode="External"/><Relationship Id="rId2155" Type="http://schemas.openxmlformats.org/officeDocument/2006/relationships/hyperlink" Target="https://youtu.be/mPRI0GjuJF8" TargetMode="External"/><Relationship Id="rId127" Type="http://schemas.openxmlformats.org/officeDocument/2006/relationships/hyperlink" Target="https://youtu.be/6rAfiS09sPw" TargetMode="External"/><Relationship Id="rId681" Type="http://schemas.openxmlformats.org/officeDocument/2006/relationships/hyperlink" Target="https://youtu.be/QJlg4RIdJM0" TargetMode="External"/><Relationship Id="rId779" Type="http://schemas.openxmlformats.org/officeDocument/2006/relationships/hyperlink" Target="https://youtu.be/LwzSBe5fTfo" TargetMode="External"/><Relationship Id="rId986" Type="http://schemas.openxmlformats.org/officeDocument/2006/relationships/hyperlink" Target="https://files.afu.se/Downloads/Transcriptions/Fade%20to%20Black%20(Jimmy%20Church)/" TargetMode="External"/><Relationship Id="rId334" Type="http://schemas.openxmlformats.org/officeDocument/2006/relationships/hyperlink" Target="https://files.afu.se/Downloads/Transcriptions/Fade%20to%20Black%20(Jimmy%20Church)/" TargetMode="External"/><Relationship Id="rId541" Type="http://schemas.openxmlformats.org/officeDocument/2006/relationships/hyperlink" Target="https://youtu.be/lUpjRo6Gc4E" TargetMode="External"/><Relationship Id="rId639" Type="http://schemas.openxmlformats.org/officeDocument/2006/relationships/hyperlink" Target="https://youtu.be/u4x_wGcy38c" TargetMode="External"/><Relationship Id="rId1171" Type="http://schemas.openxmlformats.org/officeDocument/2006/relationships/hyperlink" Target="https://youtu.be/2wPNpWx9VP8" TargetMode="External"/><Relationship Id="rId1269" Type="http://schemas.openxmlformats.org/officeDocument/2006/relationships/hyperlink" Target="https://youtu.be/zT8mPZjKFEM" TargetMode="External"/><Relationship Id="rId1476" Type="http://schemas.openxmlformats.org/officeDocument/2006/relationships/hyperlink" Target="https://files.afu.se/Downloads/Transcriptions/Fade%20to%20Black%20(Jimmy%20Church)/" TargetMode="External"/><Relationship Id="rId2015" Type="http://schemas.openxmlformats.org/officeDocument/2006/relationships/hyperlink" Target="https://youtu.be/lueiKwaW3D0" TargetMode="External"/><Relationship Id="rId401" Type="http://schemas.openxmlformats.org/officeDocument/2006/relationships/hyperlink" Target="https://youtu.be/3sUa5cHHAlw" TargetMode="External"/><Relationship Id="rId846" Type="http://schemas.openxmlformats.org/officeDocument/2006/relationships/hyperlink" Target="https://files.afu.se/Downloads/Transcriptions/Fade%20to%20Black%20(Jimmy%20Church)/" TargetMode="External"/><Relationship Id="rId1031" Type="http://schemas.openxmlformats.org/officeDocument/2006/relationships/hyperlink" Target="https://youtu.be/BM96uh63kD8" TargetMode="External"/><Relationship Id="rId1129" Type="http://schemas.openxmlformats.org/officeDocument/2006/relationships/hyperlink" Target="https://youtu.be/YyqZ7PyajvM" TargetMode="External"/><Relationship Id="rId1683" Type="http://schemas.openxmlformats.org/officeDocument/2006/relationships/hyperlink" Target="https://youtu.be/qOsi9DNTEYs" TargetMode="External"/><Relationship Id="rId1890" Type="http://schemas.openxmlformats.org/officeDocument/2006/relationships/hyperlink" Target="https://files.afu.se/Downloads/Transcriptions/Fade%20to%20Black%20(Jimmy%20Church)/" TargetMode="External"/><Relationship Id="rId1988" Type="http://schemas.openxmlformats.org/officeDocument/2006/relationships/hyperlink" Target="https://files.afu.se/Downloads/Transcriptions/Fade%20to%20Black%20(Jimmy%20Church)/" TargetMode="External"/><Relationship Id="rId706" Type="http://schemas.openxmlformats.org/officeDocument/2006/relationships/hyperlink" Target="https://files.afu.se/Downloads/Transcriptions/Fade%20to%20Black%20(Jimmy%20Church)/" TargetMode="External"/><Relationship Id="rId913" Type="http://schemas.openxmlformats.org/officeDocument/2006/relationships/hyperlink" Target="https://youtu.be/hdCMAhFz2h8" TargetMode="External"/><Relationship Id="rId1336" Type="http://schemas.openxmlformats.org/officeDocument/2006/relationships/hyperlink" Target="https://files.afu.se/Downloads/Transcriptions/Fade%20to%20Black%20(Jimmy%20Church)/" TargetMode="External"/><Relationship Id="rId1543" Type="http://schemas.openxmlformats.org/officeDocument/2006/relationships/hyperlink" Target="https://youtu.be/3NDKbNtdye4" TargetMode="External"/><Relationship Id="rId1750" Type="http://schemas.openxmlformats.org/officeDocument/2006/relationships/hyperlink" Target="https://files.afu.se/Downloads/Transcriptions/Fade%20to%20Black%20(Jimmy%20Church)/" TargetMode="External"/><Relationship Id="rId42" Type="http://schemas.openxmlformats.org/officeDocument/2006/relationships/hyperlink" Target="https://files.afu.se/Downloads/Transcriptions/Fade%20to%20Black%20(Jimmy%20Church)/" TargetMode="External"/><Relationship Id="rId1403" Type="http://schemas.openxmlformats.org/officeDocument/2006/relationships/hyperlink" Target="https://youtu.be/K_Az7Ss1FaA" TargetMode="External"/><Relationship Id="rId1610" Type="http://schemas.openxmlformats.org/officeDocument/2006/relationships/hyperlink" Target="https://files.afu.se/Downloads/Transcriptions/Fade%20to%20Black%20(Jimmy%20Church)/" TargetMode="External"/><Relationship Id="rId1848" Type="http://schemas.openxmlformats.org/officeDocument/2006/relationships/hyperlink" Target="https://files.afu.se/Downloads/Transcriptions/Fade%20to%20Black%20(Jimmy%20Church)/" TargetMode="External"/><Relationship Id="rId191" Type="http://schemas.openxmlformats.org/officeDocument/2006/relationships/hyperlink" Target="https://youtu.be/IILPOc5WQoQ" TargetMode="External"/><Relationship Id="rId1708" Type="http://schemas.openxmlformats.org/officeDocument/2006/relationships/hyperlink" Target="https://files.afu.se/Downloads/Transcriptions/Fade%20to%20Black%20(Jimmy%20Church)/" TargetMode="External"/><Relationship Id="rId1915" Type="http://schemas.openxmlformats.org/officeDocument/2006/relationships/hyperlink" Target="https://youtu.be/cOdwGccUPTQ" TargetMode="External"/><Relationship Id="rId289" Type="http://schemas.openxmlformats.org/officeDocument/2006/relationships/hyperlink" Target="https://youtu.be/FJmiNovhJWw" TargetMode="External"/><Relationship Id="rId496" Type="http://schemas.openxmlformats.org/officeDocument/2006/relationships/hyperlink" Target="https://files.afu.se/Downloads/Transcriptions/Fade%20to%20Black%20(Jimmy%20Church)/" TargetMode="External"/><Relationship Id="rId2177" Type="http://schemas.openxmlformats.org/officeDocument/2006/relationships/hyperlink" Target="https://youtu.be/zAzCjw8svMA" TargetMode="External"/><Relationship Id="rId149" Type="http://schemas.openxmlformats.org/officeDocument/2006/relationships/hyperlink" Target="https://youtu.be/0ZIqyf0ENpI" TargetMode="External"/><Relationship Id="rId356" Type="http://schemas.openxmlformats.org/officeDocument/2006/relationships/hyperlink" Target="https://files.afu.se/Downloads/Transcriptions/Fade%20to%20Black%20(Jimmy%20Church)/" TargetMode="External"/><Relationship Id="rId563" Type="http://schemas.openxmlformats.org/officeDocument/2006/relationships/hyperlink" Target="https://youtu.be/mOo7VPMLibg" TargetMode="External"/><Relationship Id="rId770" Type="http://schemas.openxmlformats.org/officeDocument/2006/relationships/hyperlink" Target="https://files.afu.se/Downloads/Transcriptions/Fade%20to%20Black%20(Jimmy%20Church)/" TargetMode="External"/><Relationship Id="rId1193" Type="http://schemas.openxmlformats.org/officeDocument/2006/relationships/hyperlink" Target="https://youtu.be/NrOXvybH6ik" TargetMode="External"/><Relationship Id="rId2037" Type="http://schemas.openxmlformats.org/officeDocument/2006/relationships/hyperlink" Target="https://youtu.be/RPaAb_pnWEM" TargetMode="External"/><Relationship Id="rId216" Type="http://schemas.openxmlformats.org/officeDocument/2006/relationships/hyperlink" Target="https://files.afu.se/Downloads/Transcriptions/Fade%20to%20Black%20(Jimmy%20Church)/" TargetMode="External"/><Relationship Id="rId423" Type="http://schemas.openxmlformats.org/officeDocument/2006/relationships/hyperlink" Target="https://youtu.be/E7RzsxFb1MM" TargetMode="External"/><Relationship Id="rId868" Type="http://schemas.openxmlformats.org/officeDocument/2006/relationships/hyperlink" Target="https://files.afu.se/Downloads/Transcriptions/Fade%20to%20Black%20(Jimmy%20Church)/" TargetMode="External"/><Relationship Id="rId1053" Type="http://schemas.openxmlformats.org/officeDocument/2006/relationships/hyperlink" Target="https://youtu.be/wGZnezTldNc" TargetMode="External"/><Relationship Id="rId1260" Type="http://schemas.openxmlformats.org/officeDocument/2006/relationships/hyperlink" Target="https://files.afu.se/Downloads/Transcriptions/Fade%20to%20Black%20(Jimmy%20Church)/" TargetMode="External"/><Relationship Id="rId1498" Type="http://schemas.openxmlformats.org/officeDocument/2006/relationships/hyperlink" Target="https://files.afu.se/Downloads/Transcriptions/Fade%20to%20Black%20(Jimmy%20Church)/" TargetMode="External"/><Relationship Id="rId2104" Type="http://schemas.openxmlformats.org/officeDocument/2006/relationships/hyperlink" Target="https://files.afu.se/Downloads/Transcriptions/Fade%20to%20Black%20(Jimmy%20Church)/" TargetMode="External"/><Relationship Id="rId630" Type="http://schemas.openxmlformats.org/officeDocument/2006/relationships/hyperlink" Target="https://files.afu.se/Downloads/Transcriptions/Fade%20to%20Black%20(Jimmy%20Church)/" TargetMode="External"/><Relationship Id="rId728" Type="http://schemas.openxmlformats.org/officeDocument/2006/relationships/hyperlink" Target="https://files.afu.se/Downloads/Transcriptions/Fade%20to%20Black%20(Jimmy%20Church)/" TargetMode="External"/><Relationship Id="rId935" Type="http://schemas.openxmlformats.org/officeDocument/2006/relationships/hyperlink" Target="https://youtu.be/wyLp3dLoxH8" TargetMode="External"/><Relationship Id="rId1358" Type="http://schemas.openxmlformats.org/officeDocument/2006/relationships/hyperlink" Target="https://files.afu.se/Downloads/Transcriptions/Fade%20to%20Black%20(Jimmy%20Church)/" TargetMode="External"/><Relationship Id="rId1565" Type="http://schemas.openxmlformats.org/officeDocument/2006/relationships/hyperlink" Target="https://youtu.be/6hc-J5ByjKc" TargetMode="External"/><Relationship Id="rId1772" Type="http://schemas.openxmlformats.org/officeDocument/2006/relationships/hyperlink" Target="https://files.afu.se/Downloads/Transcriptions/Fade%20to%20Black%20(Jimmy%20Church)/" TargetMode="External"/><Relationship Id="rId64" Type="http://schemas.openxmlformats.org/officeDocument/2006/relationships/hyperlink" Target="https://files.afu.se/Downloads/Transcriptions/Fade%20to%20Black%20(Jimmy%20Church)/" TargetMode="External"/><Relationship Id="rId1120" Type="http://schemas.openxmlformats.org/officeDocument/2006/relationships/hyperlink" Target="https://files.afu.se/Downloads/Transcriptions/Fade%20to%20Black%20(Jimmy%20Church)/" TargetMode="External"/><Relationship Id="rId1218" Type="http://schemas.openxmlformats.org/officeDocument/2006/relationships/hyperlink" Target="https://files.afu.se/Downloads/Transcriptions/Fade%20to%20Black%20(Jimmy%20Church)/" TargetMode="External"/><Relationship Id="rId1425" Type="http://schemas.openxmlformats.org/officeDocument/2006/relationships/hyperlink" Target="https://youtu.be/-cVqHGZG0EU" TargetMode="External"/><Relationship Id="rId1632" Type="http://schemas.openxmlformats.org/officeDocument/2006/relationships/hyperlink" Target="https://files.afu.se/Downloads/Transcriptions/Fade%20to%20Black%20(Jimmy%20Church)/" TargetMode="External"/><Relationship Id="rId1937" Type="http://schemas.openxmlformats.org/officeDocument/2006/relationships/hyperlink" Target="https://youtu.be/4XJ-Ucmxcug" TargetMode="External"/><Relationship Id="rId2199" Type="http://schemas.openxmlformats.org/officeDocument/2006/relationships/hyperlink" Target="https://youtu.be/SWySt0-ExjY" TargetMode="External"/><Relationship Id="rId280" Type="http://schemas.openxmlformats.org/officeDocument/2006/relationships/hyperlink" Target="https://files.afu.se/Downloads/Transcriptions/Fade%20to%20Black%20(Jimmy%20Church)/" TargetMode="External"/><Relationship Id="rId140" Type="http://schemas.openxmlformats.org/officeDocument/2006/relationships/hyperlink" Target="https://files.afu.se/Downloads/Transcriptions/Fade%20to%20Black%20(Jimmy%20Church)/" TargetMode="External"/><Relationship Id="rId378" Type="http://schemas.openxmlformats.org/officeDocument/2006/relationships/hyperlink" Target="https://files.afu.se/Downloads/Transcriptions/Fade%20to%20Black%20(Jimmy%20Church)/" TargetMode="External"/><Relationship Id="rId585" Type="http://schemas.openxmlformats.org/officeDocument/2006/relationships/hyperlink" Target="https://youtu.be/I-jByiDibCg" TargetMode="External"/><Relationship Id="rId792" Type="http://schemas.openxmlformats.org/officeDocument/2006/relationships/hyperlink" Target="https://files.afu.se/Downloads/Transcriptions/Fade%20to%20Black%20(Jimmy%20Church)/" TargetMode="External"/><Relationship Id="rId2059" Type="http://schemas.openxmlformats.org/officeDocument/2006/relationships/hyperlink" Target="https://youtu.be/sQo1-9NShUQ" TargetMode="External"/><Relationship Id="rId6" Type="http://schemas.openxmlformats.org/officeDocument/2006/relationships/hyperlink" Target="https://files.afu.se/Downloads/Transcriptions/Fade%20to%20Black%20(Jimmy%20Church)/" TargetMode="External"/><Relationship Id="rId238" Type="http://schemas.openxmlformats.org/officeDocument/2006/relationships/hyperlink" Target="https://files.afu.se/Downloads/Transcriptions/Fade%20to%20Black%20(Jimmy%20Church)/" TargetMode="External"/><Relationship Id="rId445" Type="http://schemas.openxmlformats.org/officeDocument/2006/relationships/hyperlink" Target="https://youtu.be/37FcRm8ZBp4" TargetMode="External"/><Relationship Id="rId652" Type="http://schemas.openxmlformats.org/officeDocument/2006/relationships/hyperlink" Target="https://files.afu.se/Downloads/Transcriptions/Fade%20to%20Black%20(Jimmy%20Church)/" TargetMode="External"/><Relationship Id="rId1075" Type="http://schemas.openxmlformats.org/officeDocument/2006/relationships/hyperlink" Target="https://youtu.be/6U3FQuyKccM" TargetMode="External"/><Relationship Id="rId1282" Type="http://schemas.openxmlformats.org/officeDocument/2006/relationships/hyperlink" Target="https://files.afu.se/Downloads/Transcriptions/Fade%20to%20Black%20(Jimmy%20Church)/" TargetMode="External"/><Relationship Id="rId2126" Type="http://schemas.openxmlformats.org/officeDocument/2006/relationships/hyperlink" Target="https://files.afu.se/Downloads/Transcriptions/Fade%20to%20Black%20(Jimmy%20Church)/" TargetMode="External"/><Relationship Id="rId305" Type="http://schemas.openxmlformats.org/officeDocument/2006/relationships/hyperlink" Target="https://youtu.be/6s1HPuDmTGs" TargetMode="External"/><Relationship Id="rId512" Type="http://schemas.openxmlformats.org/officeDocument/2006/relationships/hyperlink" Target="https://files.afu.se/Downloads/Transcriptions/Fade%20to%20Black%20(Jimmy%20Church)/" TargetMode="External"/><Relationship Id="rId957" Type="http://schemas.openxmlformats.org/officeDocument/2006/relationships/hyperlink" Target="https://youtu.be/MvaLjTgvyYg" TargetMode="External"/><Relationship Id="rId1142" Type="http://schemas.openxmlformats.org/officeDocument/2006/relationships/hyperlink" Target="https://files.afu.se/Downloads/Transcriptions/Fade%20to%20Black%20(Jimmy%20Church)/" TargetMode="External"/><Relationship Id="rId1587" Type="http://schemas.openxmlformats.org/officeDocument/2006/relationships/hyperlink" Target="https://youtu.be/3TBWXQeKIv4" TargetMode="External"/><Relationship Id="rId1794" Type="http://schemas.openxmlformats.org/officeDocument/2006/relationships/hyperlink" Target="https://files.afu.se/Downloads/Transcriptions/Fade%20to%20Black%20(Jimmy%20Church)/" TargetMode="External"/><Relationship Id="rId86" Type="http://schemas.openxmlformats.org/officeDocument/2006/relationships/hyperlink" Target="https://files.afu.se/Downloads/Transcriptions/Fade%20to%20Black%20(Jimmy%20Church)/" TargetMode="External"/><Relationship Id="rId817" Type="http://schemas.openxmlformats.org/officeDocument/2006/relationships/hyperlink" Target="https://youtu.be/nZ9gcrGZ9_Y" TargetMode="External"/><Relationship Id="rId1002" Type="http://schemas.openxmlformats.org/officeDocument/2006/relationships/hyperlink" Target="https://files.afu.se/Downloads/Transcriptions/Fade%20to%20Black%20(Jimmy%20Church)/" TargetMode="External"/><Relationship Id="rId1447" Type="http://schemas.openxmlformats.org/officeDocument/2006/relationships/hyperlink" Target="https://youtu.be/ftexkCFlN8U" TargetMode="External"/><Relationship Id="rId1654" Type="http://schemas.openxmlformats.org/officeDocument/2006/relationships/hyperlink" Target="https://files.afu.se/Downloads/Transcriptions/Fade%20to%20Black%20(Jimmy%20Church)/" TargetMode="External"/><Relationship Id="rId1861" Type="http://schemas.openxmlformats.org/officeDocument/2006/relationships/hyperlink" Target="https://youtu.be/Dk-8IvIebYg" TargetMode="External"/><Relationship Id="rId1307" Type="http://schemas.openxmlformats.org/officeDocument/2006/relationships/hyperlink" Target="https://youtu.be/cJRXUSvCMGs" TargetMode="External"/><Relationship Id="rId1514" Type="http://schemas.openxmlformats.org/officeDocument/2006/relationships/hyperlink" Target="https://files.afu.se/Downloads/Transcriptions/Fade%20to%20Black%20(Jimmy%20Church)/" TargetMode="External"/><Relationship Id="rId1721" Type="http://schemas.openxmlformats.org/officeDocument/2006/relationships/hyperlink" Target="https://youtu.be/9IqU-nzl1yk" TargetMode="External"/><Relationship Id="rId1959" Type="http://schemas.openxmlformats.org/officeDocument/2006/relationships/hyperlink" Target="https://youtu.be/bAGVmXhWkrA" TargetMode="External"/><Relationship Id="rId13" Type="http://schemas.openxmlformats.org/officeDocument/2006/relationships/hyperlink" Target="https://youtu.be/AzvWFluXqw8" TargetMode="External"/><Relationship Id="rId1819" Type="http://schemas.openxmlformats.org/officeDocument/2006/relationships/hyperlink" Target="https://youtu.be/u76je3cLRZ8" TargetMode="External"/><Relationship Id="rId2190" Type="http://schemas.openxmlformats.org/officeDocument/2006/relationships/hyperlink" Target="https://files.afu.se/Downloads/Transcriptions/Fade%20to%20Black%20(Jimmy%20Church)/" TargetMode="External"/><Relationship Id="rId162" Type="http://schemas.openxmlformats.org/officeDocument/2006/relationships/hyperlink" Target="https://files.afu.se/Downloads/Transcriptions/Fade%20to%20Black%20(Jimmy%20Church)/" TargetMode="External"/><Relationship Id="rId467" Type="http://schemas.openxmlformats.org/officeDocument/2006/relationships/hyperlink" Target="https://youtu.be/9p5AzXegn8s" TargetMode="External"/><Relationship Id="rId1097" Type="http://schemas.openxmlformats.org/officeDocument/2006/relationships/hyperlink" Target="https://youtu.be/pitleHgNL4c" TargetMode="External"/><Relationship Id="rId2050" Type="http://schemas.openxmlformats.org/officeDocument/2006/relationships/hyperlink" Target="https://files.afu.se/Downloads/Transcriptions/Fade%20to%20Black%20(Jimmy%20Church)/" TargetMode="External"/><Relationship Id="rId2148" Type="http://schemas.openxmlformats.org/officeDocument/2006/relationships/hyperlink" Target="https://files.afu.se/Downloads/Transcriptions/Fade%20to%20Black%20(Jimmy%20Church)/" TargetMode="External"/><Relationship Id="rId674" Type="http://schemas.openxmlformats.org/officeDocument/2006/relationships/hyperlink" Target="https://files.afu.se/Downloads/Transcriptions/Fade%20to%20Black%20(Jimmy%20Church)/" TargetMode="External"/><Relationship Id="rId881" Type="http://schemas.openxmlformats.org/officeDocument/2006/relationships/hyperlink" Target="https://youtu.be/2ZcCEQNlDxo" TargetMode="External"/><Relationship Id="rId979" Type="http://schemas.openxmlformats.org/officeDocument/2006/relationships/hyperlink" Target="https://youtu.be/SuDgzvD9Drw" TargetMode="External"/><Relationship Id="rId327" Type="http://schemas.openxmlformats.org/officeDocument/2006/relationships/hyperlink" Target="https://youtu.be/mrvSZdjW4F4" TargetMode="External"/><Relationship Id="rId534" Type="http://schemas.openxmlformats.org/officeDocument/2006/relationships/hyperlink" Target="https://files.afu.se/Downloads/Transcriptions/Fade%20to%20Black%20(Jimmy%20Church)/" TargetMode="External"/><Relationship Id="rId741" Type="http://schemas.openxmlformats.org/officeDocument/2006/relationships/hyperlink" Target="https://youtu.be/DEMyo_zVyQM" TargetMode="External"/><Relationship Id="rId839" Type="http://schemas.openxmlformats.org/officeDocument/2006/relationships/hyperlink" Target="https://youtu.be/RH-sFqwrVFI" TargetMode="External"/><Relationship Id="rId1164" Type="http://schemas.openxmlformats.org/officeDocument/2006/relationships/hyperlink" Target="https://files.afu.se/Downloads/Transcriptions/Fade%20to%20Black%20(Jimmy%20Church)/" TargetMode="External"/><Relationship Id="rId1371" Type="http://schemas.openxmlformats.org/officeDocument/2006/relationships/hyperlink" Target="https://youtu.be/RbILaR7WDzw" TargetMode="External"/><Relationship Id="rId1469" Type="http://schemas.openxmlformats.org/officeDocument/2006/relationships/hyperlink" Target="https://youtu.be/hLnldw8rw60" TargetMode="External"/><Relationship Id="rId2008" Type="http://schemas.openxmlformats.org/officeDocument/2006/relationships/hyperlink" Target="https://files.afu.se/Downloads/Transcriptions/Fade%20to%20Black%20(Jimmy%20Church)/" TargetMode="External"/><Relationship Id="rId2215" Type="http://schemas.openxmlformats.org/officeDocument/2006/relationships/hyperlink" Target="https://youtu.be/OYeMrpZr2xk" TargetMode="External"/><Relationship Id="rId601" Type="http://schemas.openxmlformats.org/officeDocument/2006/relationships/hyperlink" Target="https://youtu.be/Ji8sIgQ2eW4" TargetMode="External"/><Relationship Id="rId1024" Type="http://schemas.openxmlformats.org/officeDocument/2006/relationships/hyperlink" Target="https://files.afu.se/Downloads/Transcriptions/Fade%20to%20Black%20(Jimmy%20Church)/" TargetMode="External"/><Relationship Id="rId1231" Type="http://schemas.openxmlformats.org/officeDocument/2006/relationships/hyperlink" Target="https://youtu.be/0kB_CyqQQJg" TargetMode="External"/><Relationship Id="rId1676" Type="http://schemas.openxmlformats.org/officeDocument/2006/relationships/hyperlink" Target="https://files.afu.se/Downloads/Transcriptions/Fade%20to%20Black%20(Jimmy%20Church)/" TargetMode="External"/><Relationship Id="rId1883" Type="http://schemas.openxmlformats.org/officeDocument/2006/relationships/hyperlink" Target="https://youtu.be/zLlQTwfOPrs" TargetMode="External"/><Relationship Id="rId906" Type="http://schemas.openxmlformats.org/officeDocument/2006/relationships/hyperlink" Target="https://files.afu.se/Downloads/Transcriptions/Fade%20to%20Black%20(Jimmy%20Church)/" TargetMode="External"/><Relationship Id="rId1329" Type="http://schemas.openxmlformats.org/officeDocument/2006/relationships/hyperlink" Target="https://youtu.be/wy1GiOWCa_s" TargetMode="External"/><Relationship Id="rId1536" Type="http://schemas.openxmlformats.org/officeDocument/2006/relationships/hyperlink" Target="https://files.afu.se/Downloads/Transcriptions/Fade%20to%20Black%20(Jimmy%20Church)/" TargetMode="External"/><Relationship Id="rId1743" Type="http://schemas.openxmlformats.org/officeDocument/2006/relationships/hyperlink" Target="https://youtu.be/FVF7OoPAfuY" TargetMode="External"/><Relationship Id="rId1950" Type="http://schemas.openxmlformats.org/officeDocument/2006/relationships/hyperlink" Target="https://files.afu.se/Downloads/Transcriptions/Fade%20to%20Black%20(Jimmy%20Church)/" TargetMode="External"/><Relationship Id="rId35" Type="http://schemas.openxmlformats.org/officeDocument/2006/relationships/hyperlink" Target="https://youtu.be/xNU2xhas4Q8" TargetMode="External"/><Relationship Id="rId1603" Type="http://schemas.openxmlformats.org/officeDocument/2006/relationships/hyperlink" Target="https://youtu.be/Erwrb1oTnRo" TargetMode="External"/><Relationship Id="rId1810" Type="http://schemas.openxmlformats.org/officeDocument/2006/relationships/hyperlink" Target="https://files.afu.se/Downloads/Transcriptions/Fade%20to%20Black%20(Jimmy%20Church)/" TargetMode="External"/><Relationship Id="rId184" Type="http://schemas.openxmlformats.org/officeDocument/2006/relationships/hyperlink" Target="https://files.afu.se/Downloads/Transcriptions/Fade%20to%20Black%20(Jimmy%20Church)/" TargetMode="External"/><Relationship Id="rId391" Type="http://schemas.openxmlformats.org/officeDocument/2006/relationships/hyperlink" Target="https://youtu.be/lpsoKFB9QX4" TargetMode="External"/><Relationship Id="rId1908" Type="http://schemas.openxmlformats.org/officeDocument/2006/relationships/hyperlink" Target="https://files.afu.se/Downloads/Transcriptions/Fade%20to%20Black%20(Jimmy%20Church)/" TargetMode="External"/><Relationship Id="rId2072" Type="http://schemas.openxmlformats.org/officeDocument/2006/relationships/hyperlink" Target="https://files.afu.se/Downloads/Transcriptions/Fade%20to%20Black%20(Jimmy%20Church)/" TargetMode="External"/><Relationship Id="rId251" Type="http://schemas.openxmlformats.org/officeDocument/2006/relationships/hyperlink" Target="https://youtu.be/fNc6BW1Fv2Y" TargetMode="External"/><Relationship Id="rId489" Type="http://schemas.openxmlformats.org/officeDocument/2006/relationships/hyperlink" Target="https://youtu.be/LBXQBVrLsQw" TargetMode="External"/><Relationship Id="rId696" Type="http://schemas.openxmlformats.org/officeDocument/2006/relationships/hyperlink" Target="https://files.afu.se/Downloads/Transcriptions/Fade%20to%20Black%20(Jimmy%20Church)/" TargetMode="External"/><Relationship Id="rId349" Type="http://schemas.openxmlformats.org/officeDocument/2006/relationships/hyperlink" Target="https://youtu.be/u0PjSYoAWvs" TargetMode="External"/><Relationship Id="rId556" Type="http://schemas.openxmlformats.org/officeDocument/2006/relationships/hyperlink" Target="https://files.afu.se/Downloads/Transcriptions/Fade%20to%20Black%20(Jimmy%20Church)/" TargetMode="External"/><Relationship Id="rId763" Type="http://schemas.openxmlformats.org/officeDocument/2006/relationships/hyperlink" Target="https://youtu.be/SPbIYDX71fs" TargetMode="External"/><Relationship Id="rId1186" Type="http://schemas.openxmlformats.org/officeDocument/2006/relationships/hyperlink" Target="https://files.afu.se/Downloads/Transcriptions/Fade%20to%20Black%20(Jimmy%20Church)/" TargetMode="External"/><Relationship Id="rId1393" Type="http://schemas.openxmlformats.org/officeDocument/2006/relationships/hyperlink" Target="https://youtu.be/UVElciHIhVM" TargetMode="External"/><Relationship Id="rId111" Type="http://schemas.openxmlformats.org/officeDocument/2006/relationships/hyperlink" Target="https://youtu.be/6DFg0qiI6l8" TargetMode="External"/><Relationship Id="rId209" Type="http://schemas.openxmlformats.org/officeDocument/2006/relationships/hyperlink" Target="https://youtu.be/n0o7lrS4oeA" TargetMode="External"/><Relationship Id="rId416" Type="http://schemas.openxmlformats.org/officeDocument/2006/relationships/hyperlink" Target="https://files.afu.se/Downloads/Transcriptions/Fade%20to%20Black%20(Jimmy%20Church)/" TargetMode="External"/><Relationship Id="rId970" Type="http://schemas.openxmlformats.org/officeDocument/2006/relationships/hyperlink" Target="https://files.afu.se/Downloads/Transcriptions/Fade%20to%20Black%20(Jimmy%20Church)/" TargetMode="External"/><Relationship Id="rId1046" Type="http://schemas.openxmlformats.org/officeDocument/2006/relationships/hyperlink" Target="https://files.afu.se/Downloads/Transcriptions/Fade%20to%20Black%20(Jimmy%20Church)/" TargetMode="External"/><Relationship Id="rId1253" Type="http://schemas.openxmlformats.org/officeDocument/2006/relationships/hyperlink" Target="https://youtu.be/d7B5l1QtD-g" TargetMode="External"/><Relationship Id="rId1698" Type="http://schemas.openxmlformats.org/officeDocument/2006/relationships/hyperlink" Target="https://files.afu.se/Downloads/Transcriptions/Fade%20to%20Black%20(Jimmy%20Church)/" TargetMode="External"/><Relationship Id="rId623" Type="http://schemas.openxmlformats.org/officeDocument/2006/relationships/hyperlink" Target="https://youtu.be/yh69nNoxN6A" TargetMode="External"/><Relationship Id="rId830" Type="http://schemas.openxmlformats.org/officeDocument/2006/relationships/hyperlink" Target="https://files.afu.se/Downloads/Transcriptions/Fade%20to%20Black%20(Jimmy%20Church)/" TargetMode="External"/><Relationship Id="rId928" Type="http://schemas.openxmlformats.org/officeDocument/2006/relationships/hyperlink" Target="https://files.afu.se/Downloads/Transcriptions/Fade%20to%20Black%20(Jimmy%20Church)/" TargetMode="External"/><Relationship Id="rId1460" Type="http://schemas.openxmlformats.org/officeDocument/2006/relationships/hyperlink" Target="https://files.afu.se/Downloads/Transcriptions/Fade%20to%20Black%20(Jimmy%20Church)/" TargetMode="External"/><Relationship Id="rId1558" Type="http://schemas.openxmlformats.org/officeDocument/2006/relationships/hyperlink" Target="https://files.afu.se/Downloads/Transcriptions/Fade%20to%20Black%20(Jimmy%20Church)/" TargetMode="External"/><Relationship Id="rId1765" Type="http://schemas.openxmlformats.org/officeDocument/2006/relationships/hyperlink" Target="https://youtu.be/4eZcyWmCcUw" TargetMode="External"/><Relationship Id="rId57" Type="http://schemas.openxmlformats.org/officeDocument/2006/relationships/hyperlink" Target="https://youtu.be/E80_FEHk7-g" TargetMode="External"/><Relationship Id="rId1113" Type="http://schemas.openxmlformats.org/officeDocument/2006/relationships/hyperlink" Target="https://youtu.be/n9r0nJ8_VDY" TargetMode="External"/><Relationship Id="rId1320" Type="http://schemas.openxmlformats.org/officeDocument/2006/relationships/hyperlink" Target="https://files.afu.se/Downloads/Transcriptions/Fade%20to%20Black%20(Jimmy%20Church)/" TargetMode="External"/><Relationship Id="rId1418" Type="http://schemas.openxmlformats.org/officeDocument/2006/relationships/hyperlink" Target="https://files.afu.se/Downloads/Transcriptions/Fade%20to%20Black%20(Jimmy%20Church)/" TargetMode="External"/><Relationship Id="rId1972" Type="http://schemas.openxmlformats.org/officeDocument/2006/relationships/hyperlink" Target="https://files.afu.se/Downloads/Transcriptions/Fade%20to%20Black%20(Jimmy%20Church)/" TargetMode="External"/><Relationship Id="rId1625" Type="http://schemas.openxmlformats.org/officeDocument/2006/relationships/hyperlink" Target="https://youtu.be/zozBZ9OV5O0" TargetMode="External"/><Relationship Id="rId1832" Type="http://schemas.openxmlformats.org/officeDocument/2006/relationships/hyperlink" Target="https://files.afu.se/Downloads/Transcriptions/Fade%20to%20Black%20(Jimmy%20Church)/" TargetMode="External"/><Relationship Id="rId2094" Type="http://schemas.openxmlformats.org/officeDocument/2006/relationships/hyperlink" Target="https://files.afu.se/Downloads/Transcriptions/Fade%20to%20Black%20(Jimmy%20Church)/" TargetMode="External"/><Relationship Id="rId273" Type="http://schemas.openxmlformats.org/officeDocument/2006/relationships/hyperlink" Target="https://youtu.be/29SeOszZFG0" TargetMode="External"/><Relationship Id="rId480" Type="http://schemas.openxmlformats.org/officeDocument/2006/relationships/hyperlink" Target="https://files.afu.se/Downloads/Transcriptions/Fade%20to%20Black%20(Jimmy%20Church)/" TargetMode="External"/><Relationship Id="rId2161" Type="http://schemas.openxmlformats.org/officeDocument/2006/relationships/hyperlink" Target="https://youtu.be/6OsKjRUVORg" TargetMode="External"/><Relationship Id="rId133" Type="http://schemas.openxmlformats.org/officeDocument/2006/relationships/hyperlink" Target="https://youtu.be/Gh1flF29To4" TargetMode="External"/><Relationship Id="rId340" Type="http://schemas.openxmlformats.org/officeDocument/2006/relationships/hyperlink" Target="https://files.afu.se/Downloads/Transcriptions/Fade%20to%20Black%20(Jimmy%20Church)/" TargetMode="External"/><Relationship Id="rId578" Type="http://schemas.openxmlformats.org/officeDocument/2006/relationships/hyperlink" Target="https://files.afu.se/Downloads/Transcriptions/Fade%20to%20Black%20(Jimmy%20Church)/" TargetMode="External"/><Relationship Id="rId785" Type="http://schemas.openxmlformats.org/officeDocument/2006/relationships/hyperlink" Target="https://youtu.be/CbYVBU3EzyU" TargetMode="External"/><Relationship Id="rId992" Type="http://schemas.openxmlformats.org/officeDocument/2006/relationships/hyperlink" Target="https://files.afu.se/Downloads/Transcriptions/Fade%20to%20Black%20(Jimmy%20Church)/" TargetMode="External"/><Relationship Id="rId2021" Type="http://schemas.openxmlformats.org/officeDocument/2006/relationships/hyperlink" Target="https://youtu.be/jfwUKQ2g_xQ" TargetMode="External"/><Relationship Id="rId200" Type="http://schemas.openxmlformats.org/officeDocument/2006/relationships/hyperlink" Target="https://files.afu.se/Downloads/Transcriptions/Fade%20to%20Black%20(Jimmy%20Church)/" TargetMode="External"/><Relationship Id="rId438" Type="http://schemas.openxmlformats.org/officeDocument/2006/relationships/hyperlink" Target="https://files.afu.se/Downloads/Transcriptions/Fade%20to%20Black%20(Jimmy%20Church)/" TargetMode="External"/><Relationship Id="rId645" Type="http://schemas.openxmlformats.org/officeDocument/2006/relationships/hyperlink" Target="https://youtu.be/0gleezYyqj8" TargetMode="External"/><Relationship Id="rId852" Type="http://schemas.openxmlformats.org/officeDocument/2006/relationships/hyperlink" Target="https://files.afu.se/Downloads/Transcriptions/Fade%20to%20Black%20(Jimmy%20Church)/" TargetMode="External"/><Relationship Id="rId1068" Type="http://schemas.openxmlformats.org/officeDocument/2006/relationships/hyperlink" Target="https://files.afu.se/Downloads/Transcriptions/Fade%20to%20Black%20(Jimmy%20Church)/" TargetMode="External"/><Relationship Id="rId1275" Type="http://schemas.openxmlformats.org/officeDocument/2006/relationships/hyperlink" Target="https://youtu.be/uNFgHZoW5NA" TargetMode="External"/><Relationship Id="rId1482" Type="http://schemas.openxmlformats.org/officeDocument/2006/relationships/hyperlink" Target="https://files.afu.se/Downloads/Transcriptions/Fade%20to%20Black%20(Jimmy%20Church)/" TargetMode="External"/><Relationship Id="rId2119" Type="http://schemas.openxmlformats.org/officeDocument/2006/relationships/hyperlink" Target="https://youtu.be/rby5YLTQEHI" TargetMode="External"/><Relationship Id="rId505" Type="http://schemas.openxmlformats.org/officeDocument/2006/relationships/hyperlink" Target="https://youtu.be/j-XWt5hCO3g" TargetMode="External"/><Relationship Id="rId712" Type="http://schemas.openxmlformats.org/officeDocument/2006/relationships/hyperlink" Target="https://files.afu.se/Downloads/Transcriptions/Fade%20to%20Black%20(Jimmy%20Church)/" TargetMode="External"/><Relationship Id="rId1135" Type="http://schemas.openxmlformats.org/officeDocument/2006/relationships/hyperlink" Target="https://youtu.be/yariFCDvMCM" TargetMode="External"/><Relationship Id="rId1342" Type="http://schemas.openxmlformats.org/officeDocument/2006/relationships/hyperlink" Target="https://files.afu.se/Downloads/Transcriptions/Fade%20to%20Black%20(Jimmy%20Church)/" TargetMode="External"/><Relationship Id="rId1787" Type="http://schemas.openxmlformats.org/officeDocument/2006/relationships/hyperlink" Target="https://youtu.be/eRjNQex1QpQ" TargetMode="External"/><Relationship Id="rId1994" Type="http://schemas.openxmlformats.org/officeDocument/2006/relationships/hyperlink" Target="https://files.afu.se/Downloads/Transcriptions/Fade%20to%20Black%20(Jimmy%20Church)/" TargetMode="External"/><Relationship Id="rId79" Type="http://schemas.openxmlformats.org/officeDocument/2006/relationships/hyperlink" Target="https://youtu.be/tZcL-ZR8Vkk" TargetMode="External"/><Relationship Id="rId1202" Type="http://schemas.openxmlformats.org/officeDocument/2006/relationships/hyperlink" Target="https://files.afu.se/Downloads/Transcriptions/Fade%20to%20Black%20(Jimmy%20Church)/" TargetMode="External"/><Relationship Id="rId1647" Type="http://schemas.openxmlformats.org/officeDocument/2006/relationships/hyperlink" Target="https://youtu.be/Je0YRcmvRe4" TargetMode="External"/><Relationship Id="rId1854" Type="http://schemas.openxmlformats.org/officeDocument/2006/relationships/hyperlink" Target="https://files.afu.se/Downloads/Transcriptions/Fade%20to%20Black%20(Jimmy%20Church)/" TargetMode="External"/><Relationship Id="rId1507" Type="http://schemas.openxmlformats.org/officeDocument/2006/relationships/hyperlink" Target="https://youtu.be/cmIh0pzH7Lc" TargetMode="External"/><Relationship Id="rId1714" Type="http://schemas.openxmlformats.org/officeDocument/2006/relationships/hyperlink" Target="https://files.afu.se/Downloads/Transcriptions/Fade%20to%20Black%20(Jimmy%20Church)/" TargetMode="External"/><Relationship Id="rId295" Type="http://schemas.openxmlformats.org/officeDocument/2006/relationships/hyperlink" Target="https://youtu.be/YUCbbxfJUNc" TargetMode="External"/><Relationship Id="rId1921" Type="http://schemas.openxmlformats.org/officeDocument/2006/relationships/hyperlink" Target="https://youtu.be/TqFVqxQ-fjQ" TargetMode="External"/><Relationship Id="rId2183" Type="http://schemas.openxmlformats.org/officeDocument/2006/relationships/hyperlink" Target="https://youtu.be/ch0s_k5056s" TargetMode="External"/><Relationship Id="rId155" Type="http://schemas.openxmlformats.org/officeDocument/2006/relationships/hyperlink" Target="https://youtu.be/c5vxjjciZEQ" TargetMode="External"/><Relationship Id="rId362" Type="http://schemas.openxmlformats.org/officeDocument/2006/relationships/hyperlink" Target="https://files.afu.se/Downloads/Transcriptions/Fade%20to%20Black%20(Jimmy%20Church)/" TargetMode="External"/><Relationship Id="rId1297" Type="http://schemas.openxmlformats.org/officeDocument/2006/relationships/hyperlink" Target="https://youtu.be/Ln-n79jVwCg" TargetMode="External"/><Relationship Id="rId2043" Type="http://schemas.openxmlformats.org/officeDocument/2006/relationships/hyperlink" Target="https://youtu.be/5wlec2p7Ks4" TargetMode="External"/><Relationship Id="rId222" Type="http://schemas.openxmlformats.org/officeDocument/2006/relationships/hyperlink" Target="https://files.afu.se/Downloads/Transcriptions/Fade%20to%20Black%20(Jimmy%20Church)/" TargetMode="External"/><Relationship Id="rId667" Type="http://schemas.openxmlformats.org/officeDocument/2006/relationships/hyperlink" Target="https://youtu.be/DlbQ9wV7R3U" TargetMode="External"/><Relationship Id="rId874" Type="http://schemas.openxmlformats.org/officeDocument/2006/relationships/hyperlink" Target="https://files.afu.se/Downloads/Transcriptions/Fade%20to%20Black%20(Jimmy%20Church)/" TargetMode="External"/><Relationship Id="rId2110" Type="http://schemas.openxmlformats.org/officeDocument/2006/relationships/hyperlink" Target="https://files.afu.se/Downloads/Transcriptions/Fade%20to%20Black%20(Jimmy%20Church)/" TargetMode="External"/><Relationship Id="rId527" Type="http://schemas.openxmlformats.org/officeDocument/2006/relationships/hyperlink" Target="https://youtu.be/qKGx0y58Ulc" TargetMode="External"/><Relationship Id="rId734" Type="http://schemas.openxmlformats.org/officeDocument/2006/relationships/hyperlink" Target="https://files.afu.se/Downloads/Transcriptions/Fade%20to%20Black%20(Jimmy%20Church)/" TargetMode="External"/><Relationship Id="rId941" Type="http://schemas.openxmlformats.org/officeDocument/2006/relationships/hyperlink" Target="https://youtu.be/U6mf89eo03U" TargetMode="External"/><Relationship Id="rId1157" Type="http://schemas.openxmlformats.org/officeDocument/2006/relationships/hyperlink" Target="https://youtu.be/9vAQdtBVwPQ" TargetMode="External"/><Relationship Id="rId1364" Type="http://schemas.openxmlformats.org/officeDocument/2006/relationships/hyperlink" Target="https://files.afu.se/Downloads/Transcriptions/Fade%20to%20Black%20(Jimmy%20Church)/" TargetMode="External"/><Relationship Id="rId1571" Type="http://schemas.openxmlformats.org/officeDocument/2006/relationships/hyperlink" Target="https://youtu.be/LbOfu67dkSQ" TargetMode="External"/><Relationship Id="rId2208" Type="http://schemas.openxmlformats.org/officeDocument/2006/relationships/hyperlink" Target="https://files.afu.se/Downloads/Transcriptions/Fade%20to%20Black%20(Jimmy%20Church)/" TargetMode="External"/><Relationship Id="rId70" Type="http://schemas.openxmlformats.org/officeDocument/2006/relationships/hyperlink" Target="https://files.afu.se/Downloads/Transcriptions/Fade%20to%20Black%20(Jimmy%20Church)/" TargetMode="External"/><Relationship Id="rId801" Type="http://schemas.openxmlformats.org/officeDocument/2006/relationships/hyperlink" Target="https://youtu.be/4o9_CX2x_WI" TargetMode="External"/><Relationship Id="rId1017" Type="http://schemas.openxmlformats.org/officeDocument/2006/relationships/hyperlink" Target="https://youtu.be/Ioidy6YtFm0" TargetMode="External"/><Relationship Id="rId1224" Type="http://schemas.openxmlformats.org/officeDocument/2006/relationships/hyperlink" Target="https://files.afu.se/Downloads/Transcriptions/Fade%20to%20Black%20(Jimmy%20Church)/" TargetMode="External"/><Relationship Id="rId1431" Type="http://schemas.openxmlformats.org/officeDocument/2006/relationships/hyperlink" Target="https://youtu.be/gAIBZWW4MOY" TargetMode="External"/><Relationship Id="rId1669" Type="http://schemas.openxmlformats.org/officeDocument/2006/relationships/hyperlink" Target="https://youtu.be/f8EWwONPP9I" TargetMode="External"/><Relationship Id="rId1876" Type="http://schemas.openxmlformats.org/officeDocument/2006/relationships/hyperlink" Target="https://files.afu.se/Downloads/Transcriptions/Fade%20to%20Black%20(Jimmy%20Church)/" TargetMode="External"/><Relationship Id="rId1529" Type="http://schemas.openxmlformats.org/officeDocument/2006/relationships/hyperlink" Target="https://youtu.be/K_soFPvjnqo" TargetMode="External"/><Relationship Id="rId1736" Type="http://schemas.openxmlformats.org/officeDocument/2006/relationships/hyperlink" Target="https://files.afu.se/Downloads/Transcriptions/Fade%20to%20Black%20(Jimmy%20Church)/" TargetMode="External"/><Relationship Id="rId1943" Type="http://schemas.openxmlformats.org/officeDocument/2006/relationships/hyperlink" Target="https://youtu.be/FP7RcuOyDh4" TargetMode="External"/><Relationship Id="rId28" Type="http://schemas.openxmlformats.org/officeDocument/2006/relationships/hyperlink" Target="https://files.afu.se/Downloads/Transcriptions/Fade%20to%20Black%20(Jimmy%20Church)/" TargetMode="External"/><Relationship Id="rId1803" Type="http://schemas.openxmlformats.org/officeDocument/2006/relationships/hyperlink" Target="https://youtu.be/5_DlvTPRkJU" TargetMode="External"/><Relationship Id="rId177" Type="http://schemas.openxmlformats.org/officeDocument/2006/relationships/hyperlink" Target="https://youtu.be/Y_yLwV2eKY0" TargetMode="External"/><Relationship Id="rId384" Type="http://schemas.openxmlformats.org/officeDocument/2006/relationships/hyperlink" Target="https://files.afu.se/Downloads/Transcriptions/Fade%20to%20Black%20(Jimmy%20Church)/" TargetMode="External"/><Relationship Id="rId591" Type="http://schemas.openxmlformats.org/officeDocument/2006/relationships/hyperlink" Target="https://youtu.be/ybTLBoYWuZ4" TargetMode="External"/><Relationship Id="rId2065" Type="http://schemas.openxmlformats.org/officeDocument/2006/relationships/hyperlink" Target="https://youtu.be/YTuA_Ipb1uw" TargetMode="External"/><Relationship Id="rId244" Type="http://schemas.openxmlformats.org/officeDocument/2006/relationships/hyperlink" Target="https://files.afu.se/Downloads/Transcriptions/Fade%20to%20Black%20(Jimmy%20Church)/" TargetMode="External"/><Relationship Id="rId689" Type="http://schemas.openxmlformats.org/officeDocument/2006/relationships/hyperlink" Target="https://youtu.be/ZxSfSbuY7XU" TargetMode="External"/><Relationship Id="rId896" Type="http://schemas.openxmlformats.org/officeDocument/2006/relationships/hyperlink" Target="https://files.afu.se/Downloads/Transcriptions/Fade%20to%20Black%20(Jimmy%20Church)/" TargetMode="External"/><Relationship Id="rId1081" Type="http://schemas.openxmlformats.org/officeDocument/2006/relationships/hyperlink" Target="https://youtu.be/JjQxzH4SiIg" TargetMode="External"/><Relationship Id="rId451" Type="http://schemas.openxmlformats.org/officeDocument/2006/relationships/hyperlink" Target="https://youtu.be/6NBw5w7zmAs" TargetMode="External"/><Relationship Id="rId549" Type="http://schemas.openxmlformats.org/officeDocument/2006/relationships/hyperlink" Target="https://youtu.be/noK9OB21TP0" TargetMode="External"/><Relationship Id="rId756" Type="http://schemas.openxmlformats.org/officeDocument/2006/relationships/hyperlink" Target="https://files.afu.se/Downloads/Transcriptions/Fade%20to%20Black%20(Jimmy%20Church)/" TargetMode="External"/><Relationship Id="rId1179" Type="http://schemas.openxmlformats.org/officeDocument/2006/relationships/hyperlink" Target="https://youtu.be/g9jTZyuoch4" TargetMode="External"/><Relationship Id="rId1386" Type="http://schemas.openxmlformats.org/officeDocument/2006/relationships/hyperlink" Target="https://files.afu.se/Downloads/Transcriptions/Fade%20to%20Black%20(Jimmy%20Church)/" TargetMode="External"/><Relationship Id="rId1593" Type="http://schemas.openxmlformats.org/officeDocument/2006/relationships/hyperlink" Target="https://youtu.be/-a4xAXSQ_7s" TargetMode="External"/><Relationship Id="rId2132" Type="http://schemas.openxmlformats.org/officeDocument/2006/relationships/hyperlink" Target="https://files.afu.se/Downloads/Transcriptions/Fade%20to%20Black%20(Jimmy%20Church)/" TargetMode="External"/><Relationship Id="rId104" Type="http://schemas.openxmlformats.org/officeDocument/2006/relationships/hyperlink" Target="https://files.afu.se/Downloads/Transcriptions/Fade%20to%20Black%20(Jimmy%20Church)/" TargetMode="External"/><Relationship Id="rId311" Type="http://schemas.openxmlformats.org/officeDocument/2006/relationships/hyperlink" Target="https://youtu.be/D2Zym6vGpKU" TargetMode="External"/><Relationship Id="rId409" Type="http://schemas.openxmlformats.org/officeDocument/2006/relationships/hyperlink" Target="https://youtu.be/VBYE8aTR8ZQ" TargetMode="External"/><Relationship Id="rId963" Type="http://schemas.openxmlformats.org/officeDocument/2006/relationships/hyperlink" Target="https://youtu.be/hePBStpIrhM" TargetMode="External"/><Relationship Id="rId1039" Type="http://schemas.openxmlformats.org/officeDocument/2006/relationships/hyperlink" Target="https://youtu.be/1p8lncWeyuY" TargetMode="External"/><Relationship Id="rId1246" Type="http://schemas.openxmlformats.org/officeDocument/2006/relationships/hyperlink" Target="https://files.afu.se/Downloads/Transcriptions/Fade%20to%20Black%20(Jimmy%20Church)/" TargetMode="External"/><Relationship Id="rId1898" Type="http://schemas.openxmlformats.org/officeDocument/2006/relationships/hyperlink" Target="https://files.afu.se/Downloads/Transcriptions/Fade%20to%20Black%20(Jimmy%20Church)/" TargetMode="External"/><Relationship Id="rId92" Type="http://schemas.openxmlformats.org/officeDocument/2006/relationships/hyperlink" Target="https://files.afu.se/Downloads/Transcriptions/Fade%20to%20Black%20(Jimmy%20Church)/" TargetMode="External"/><Relationship Id="rId616" Type="http://schemas.openxmlformats.org/officeDocument/2006/relationships/hyperlink" Target="https://files.afu.se/Downloads/Transcriptions/Fade%20to%20Black%20(Jimmy%20Church)/" TargetMode="External"/><Relationship Id="rId823" Type="http://schemas.openxmlformats.org/officeDocument/2006/relationships/hyperlink" Target="https://youtu.be/H8GZLXGXgZI" TargetMode="External"/><Relationship Id="rId1453" Type="http://schemas.openxmlformats.org/officeDocument/2006/relationships/hyperlink" Target="https://youtu.be/dAs5v4xks6s" TargetMode="External"/><Relationship Id="rId1660" Type="http://schemas.openxmlformats.org/officeDocument/2006/relationships/hyperlink" Target="https://files.afu.se/Downloads/Transcriptions/Fade%20to%20Black%20(Jimmy%20Church)/" TargetMode="External"/><Relationship Id="rId1758" Type="http://schemas.openxmlformats.org/officeDocument/2006/relationships/hyperlink" Target="https://files.afu.se/Downloads/Transcriptions/Fade%20to%20Black%20(Jimmy%20Church)/" TargetMode="External"/><Relationship Id="rId1106" Type="http://schemas.openxmlformats.org/officeDocument/2006/relationships/hyperlink" Target="https://files.afu.se/Downloads/Transcriptions/Fade%20to%20Black%20(Jimmy%20Church)/" TargetMode="External"/><Relationship Id="rId1313" Type="http://schemas.openxmlformats.org/officeDocument/2006/relationships/hyperlink" Target="https://youtu.be/V1zZunWE-qE" TargetMode="External"/><Relationship Id="rId1520" Type="http://schemas.openxmlformats.org/officeDocument/2006/relationships/hyperlink" Target="https://files.afu.se/Downloads/Transcriptions/Fade%20to%20Black%20(Jimmy%20Church)/" TargetMode="External"/><Relationship Id="rId1965" Type="http://schemas.openxmlformats.org/officeDocument/2006/relationships/hyperlink" Target="https://youtu.be/d9hesC9qw74" TargetMode="External"/><Relationship Id="rId1618" Type="http://schemas.openxmlformats.org/officeDocument/2006/relationships/hyperlink" Target="https://files.afu.se/Downloads/Transcriptions/Fade%20to%20Black%20(Jimmy%20Church)/" TargetMode="External"/><Relationship Id="rId1825" Type="http://schemas.openxmlformats.org/officeDocument/2006/relationships/hyperlink" Target="https://youtu.be/rKGI24Mmmig" TargetMode="External"/><Relationship Id="rId199" Type="http://schemas.openxmlformats.org/officeDocument/2006/relationships/hyperlink" Target="https://youtu.be/9ceFhcx2Muo" TargetMode="External"/><Relationship Id="rId2087" Type="http://schemas.openxmlformats.org/officeDocument/2006/relationships/hyperlink" Target="https://youtu.be/WjQWrUJ0YtY" TargetMode="External"/><Relationship Id="rId266" Type="http://schemas.openxmlformats.org/officeDocument/2006/relationships/hyperlink" Target="https://files.afu.se/Downloads/Transcriptions/Fade%20to%20Black%20(Jimmy%20Church)/" TargetMode="External"/><Relationship Id="rId473" Type="http://schemas.openxmlformats.org/officeDocument/2006/relationships/hyperlink" Target="https://youtu.be/w6filS7LvHY" TargetMode="External"/><Relationship Id="rId680" Type="http://schemas.openxmlformats.org/officeDocument/2006/relationships/hyperlink" Target="https://files.afu.se/Downloads/Transcriptions/Fade%20to%20Black%20(Jimmy%20Church)/" TargetMode="External"/><Relationship Id="rId2154" Type="http://schemas.openxmlformats.org/officeDocument/2006/relationships/hyperlink" Target="https://files.afu.se/Downloads/Transcriptions/Fade%20to%20Black%20(Jimmy%20Church)/" TargetMode="External"/><Relationship Id="rId126" Type="http://schemas.openxmlformats.org/officeDocument/2006/relationships/hyperlink" Target="https://files.afu.se/Downloads/Transcriptions/Fade%20to%20Black%20(Jimmy%20Church)/" TargetMode="External"/><Relationship Id="rId333" Type="http://schemas.openxmlformats.org/officeDocument/2006/relationships/hyperlink" Target="https://youtu.be/PMoZYQo5b-Y" TargetMode="External"/><Relationship Id="rId540" Type="http://schemas.openxmlformats.org/officeDocument/2006/relationships/hyperlink" Target="https://files.afu.se/Downloads/Transcriptions/Fade%20to%20Black%20(Jimmy%20Church)/" TargetMode="External"/><Relationship Id="rId778" Type="http://schemas.openxmlformats.org/officeDocument/2006/relationships/hyperlink" Target="https://files.afu.se/Downloads/Transcriptions/Fade%20to%20Black%20(Jimmy%20Church)/" TargetMode="External"/><Relationship Id="rId985" Type="http://schemas.openxmlformats.org/officeDocument/2006/relationships/hyperlink" Target="https://youtu.be/GBi26TtjEEQ" TargetMode="External"/><Relationship Id="rId1170" Type="http://schemas.openxmlformats.org/officeDocument/2006/relationships/hyperlink" Target="https://files.afu.se/Downloads/Transcriptions/Fade%20to%20Black%20(Jimmy%20Church)/" TargetMode="External"/><Relationship Id="rId2014" Type="http://schemas.openxmlformats.org/officeDocument/2006/relationships/hyperlink" Target="https://files.afu.se/Downloads/Transcriptions/Fade%20to%20Black%20(Jimmy%20Church)/" TargetMode="External"/><Relationship Id="rId638" Type="http://schemas.openxmlformats.org/officeDocument/2006/relationships/hyperlink" Target="https://files.afu.se/Downloads/Transcriptions/Fade%20to%20Black%20(Jimmy%20Church)/" TargetMode="External"/><Relationship Id="rId845" Type="http://schemas.openxmlformats.org/officeDocument/2006/relationships/hyperlink" Target="https://youtu.be/-3SxnhdzSAQ" TargetMode="External"/><Relationship Id="rId1030" Type="http://schemas.openxmlformats.org/officeDocument/2006/relationships/hyperlink" Target="https://files.afu.se/Downloads/Transcriptions/Fade%20to%20Black%20(Jimmy%20Church)/" TargetMode="External"/><Relationship Id="rId1268" Type="http://schemas.openxmlformats.org/officeDocument/2006/relationships/hyperlink" Target="https://files.afu.se/Downloads/Transcriptions/Fade%20to%20Black%20(Jimmy%20Church)/" TargetMode="External"/><Relationship Id="rId1475" Type="http://schemas.openxmlformats.org/officeDocument/2006/relationships/hyperlink" Target="https://youtu.be/BXIME9mi3M8" TargetMode="External"/><Relationship Id="rId1682" Type="http://schemas.openxmlformats.org/officeDocument/2006/relationships/hyperlink" Target="https://files.afu.se/Downloads/Transcriptions/Fade%20to%20Black%20(Jimmy%20Church)/" TargetMode="External"/><Relationship Id="rId400" Type="http://schemas.openxmlformats.org/officeDocument/2006/relationships/hyperlink" Target="https://files.afu.se/Downloads/Transcriptions/Fade%20to%20Black%20(Jimmy%20Church)/" TargetMode="External"/><Relationship Id="rId705" Type="http://schemas.openxmlformats.org/officeDocument/2006/relationships/hyperlink" Target="https://youtu.be/cIxHcS5XY_w" TargetMode="External"/><Relationship Id="rId1128" Type="http://schemas.openxmlformats.org/officeDocument/2006/relationships/hyperlink" Target="https://files.afu.se/Downloads/Transcriptions/Fade%20to%20Black%20(Jimmy%20Church)/" TargetMode="External"/><Relationship Id="rId1335" Type="http://schemas.openxmlformats.org/officeDocument/2006/relationships/hyperlink" Target="https://youtu.be/DQ72yVF7aIQ" TargetMode="External"/><Relationship Id="rId1542" Type="http://schemas.openxmlformats.org/officeDocument/2006/relationships/hyperlink" Target="https://files.afu.se/Downloads/Transcriptions/Fade%20to%20Black%20(Jimmy%20Church)/" TargetMode="External"/><Relationship Id="rId1987" Type="http://schemas.openxmlformats.org/officeDocument/2006/relationships/hyperlink" Target="https://youtu.be/b2gxuJXtTHI" TargetMode="External"/><Relationship Id="rId912" Type="http://schemas.openxmlformats.org/officeDocument/2006/relationships/hyperlink" Target="https://files.afu.se/Downloads/Transcriptions/Fade%20to%20Black%20(Jimmy%20Church)/" TargetMode="External"/><Relationship Id="rId1847" Type="http://schemas.openxmlformats.org/officeDocument/2006/relationships/hyperlink" Target="https://youtu.be/tcK1dIbRSQI" TargetMode="External"/><Relationship Id="rId41" Type="http://schemas.openxmlformats.org/officeDocument/2006/relationships/hyperlink" Target="https://youtu.be/otgSSVkUEsg" TargetMode="External"/><Relationship Id="rId1402" Type="http://schemas.openxmlformats.org/officeDocument/2006/relationships/hyperlink" Target="https://files.afu.se/Downloads/Transcriptions/Fade%20to%20Black%20(Jimmy%20Church)/" TargetMode="External"/><Relationship Id="rId1707" Type="http://schemas.openxmlformats.org/officeDocument/2006/relationships/hyperlink" Target="https://youtu.be/3t_w4PrJhsw" TargetMode="External"/><Relationship Id="rId190" Type="http://schemas.openxmlformats.org/officeDocument/2006/relationships/hyperlink" Target="https://files.afu.se/Downloads/Transcriptions/Fade%20to%20Black%20(Jimmy%20Church)/" TargetMode="External"/><Relationship Id="rId288" Type="http://schemas.openxmlformats.org/officeDocument/2006/relationships/hyperlink" Target="https://files.afu.se/Downloads/Transcriptions/Fade%20to%20Black%20(Jimmy%20Church)/" TargetMode="External"/><Relationship Id="rId1914" Type="http://schemas.openxmlformats.org/officeDocument/2006/relationships/hyperlink" Target="https://files.afu.se/Downloads/Transcriptions/Fade%20to%20Black%20(Jimmy%20Church)/" TargetMode="External"/><Relationship Id="rId495" Type="http://schemas.openxmlformats.org/officeDocument/2006/relationships/hyperlink" Target="https://youtu.be/TzBCc1PH4zQ" TargetMode="External"/><Relationship Id="rId2176" Type="http://schemas.openxmlformats.org/officeDocument/2006/relationships/hyperlink" Target="https://files.afu.se/Downloads/Transcriptions/Fade%20to%20Black%20(Jimmy%20Church)/" TargetMode="External"/><Relationship Id="rId148" Type="http://schemas.openxmlformats.org/officeDocument/2006/relationships/hyperlink" Target="https://files.afu.se/Downloads/Transcriptions/Fade%20to%20Black%20(Jimmy%20Church)/" TargetMode="External"/><Relationship Id="rId355" Type="http://schemas.openxmlformats.org/officeDocument/2006/relationships/hyperlink" Target="https://youtu.be/uP4we8zU2ZU" TargetMode="External"/><Relationship Id="rId562" Type="http://schemas.openxmlformats.org/officeDocument/2006/relationships/hyperlink" Target="https://files.afu.se/Downloads/Transcriptions/Fade%20to%20Black%20(Jimmy%20Church)/" TargetMode="External"/><Relationship Id="rId1192" Type="http://schemas.openxmlformats.org/officeDocument/2006/relationships/hyperlink" Target="https://files.afu.se/Downloads/Transcriptions/Fade%20to%20Black%20(Jimmy%20Church)/" TargetMode="External"/><Relationship Id="rId2036" Type="http://schemas.openxmlformats.org/officeDocument/2006/relationships/hyperlink" Target="https://files.afu.se/Downloads/Transcriptions/Fade%20to%20Black%20(Jimmy%20Church)/" TargetMode="External"/><Relationship Id="rId215" Type="http://schemas.openxmlformats.org/officeDocument/2006/relationships/hyperlink" Target="https://youtu.be/5aBg_tW9U_I" TargetMode="External"/><Relationship Id="rId422" Type="http://schemas.openxmlformats.org/officeDocument/2006/relationships/hyperlink" Target="https://files.afu.se/Downloads/Transcriptions/Fade%20to%20Black%20(Jimmy%20Church)/" TargetMode="External"/><Relationship Id="rId867" Type="http://schemas.openxmlformats.org/officeDocument/2006/relationships/hyperlink" Target="https://youtu.be/NVE62GhrQi8" TargetMode="External"/><Relationship Id="rId1052" Type="http://schemas.openxmlformats.org/officeDocument/2006/relationships/hyperlink" Target="https://files.afu.se/Downloads/Transcriptions/Fade%20to%20Black%20(Jimmy%20Church)/" TargetMode="External"/><Relationship Id="rId1497" Type="http://schemas.openxmlformats.org/officeDocument/2006/relationships/hyperlink" Target="https://youtu.be/KxD2s72gISQ" TargetMode="External"/><Relationship Id="rId2103" Type="http://schemas.openxmlformats.org/officeDocument/2006/relationships/hyperlink" Target="https://youtu.be/37yDyU8ffag" TargetMode="External"/><Relationship Id="rId727" Type="http://schemas.openxmlformats.org/officeDocument/2006/relationships/hyperlink" Target="https://youtu.be/i3y12DhMJz0" TargetMode="External"/><Relationship Id="rId934" Type="http://schemas.openxmlformats.org/officeDocument/2006/relationships/hyperlink" Target="https://files.afu.se/Downloads/Transcriptions/Fade%20to%20Black%20(Jimmy%20Church)/" TargetMode="External"/><Relationship Id="rId1357" Type="http://schemas.openxmlformats.org/officeDocument/2006/relationships/hyperlink" Target="https://youtu.be/7q2E_dMf-PA" TargetMode="External"/><Relationship Id="rId1564" Type="http://schemas.openxmlformats.org/officeDocument/2006/relationships/hyperlink" Target="https://files.afu.se/Downloads/Transcriptions/Fade%20to%20Black%20(Jimmy%20Church)/" TargetMode="External"/><Relationship Id="rId1771" Type="http://schemas.openxmlformats.org/officeDocument/2006/relationships/hyperlink" Target="https://youtu.be/cTu_FaM2QL4" TargetMode="External"/><Relationship Id="rId63" Type="http://schemas.openxmlformats.org/officeDocument/2006/relationships/hyperlink" Target="https://youtu.be/3UmMt89cIQc" TargetMode="External"/><Relationship Id="rId1217" Type="http://schemas.openxmlformats.org/officeDocument/2006/relationships/hyperlink" Target="https://youtu.be/MWdLIIOvBY4" TargetMode="External"/><Relationship Id="rId1424" Type="http://schemas.openxmlformats.org/officeDocument/2006/relationships/hyperlink" Target="https://files.afu.se/Downloads/Transcriptions/Fade%20to%20Black%20(Jimmy%20Church)/" TargetMode="External"/><Relationship Id="rId1631" Type="http://schemas.openxmlformats.org/officeDocument/2006/relationships/hyperlink" Target="https://youtu.be/dZT9CMZ6lAA" TargetMode="External"/><Relationship Id="rId1869" Type="http://schemas.openxmlformats.org/officeDocument/2006/relationships/hyperlink" Target="https://youtu.be/FZgcVpSL01o" TargetMode="External"/><Relationship Id="rId1729" Type="http://schemas.openxmlformats.org/officeDocument/2006/relationships/hyperlink" Target="https://youtu.be/bcvtUBgdZ3U" TargetMode="External"/><Relationship Id="rId1936" Type="http://schemas.openxmlformats.org/officeDocument/2006/relationships/hyperlink" Target="https://files.afu.se/Downloads/Transcriptions/Fade%20to%20Black%20(Jimmy%20Church)/" TargetMode="External"/><Relationship Id="rId2198" Type="http://schemas.openxmlformats.org/officeDocument/2006/relationships/hyperlink" Target="https://files.afu.se/Downloads/Transcriptions/Fade%20to%20Black%20(Jimmy%20Church)/" TargetMode="External"/><Relationship Id="rId377" Type="http://schemas.openxmlformats.org/officeDocument/2006/relationships/hyperlink" Target="https://youtu.be/o9jQcltweVw" TargetMode="External"/><Relationship Id="rId584" Type="http://schemas.openxmlformats.org/officeDocument/2006/relationships/hyperlink" Target="https://files.afu.se/Downloads/Transcriptions/Fade%20to%20Black%20(Jimmy%20Church)/" TargetMode="External"/><Relationship Id="rId2058" Type="http://schemas.openxmlformats.org/officeDocument/2006/relationships/hyperlink" Target="https://files.afu.se/Downloads/Transcriptions/Fade%20to%20Black%20(Jimmy%20Church)/" TargetMode="External"/><Relationship Id="rId5" Type="http://schemas.openxmlformats.org/officeDocument/2006/relationships/hyperlink" Target="https://youtu.be/cTwdHsQ-rG4" TargetMode="External"/><Relationship Id="rId237" Type="http://schemas.openxmlformats.org/officeDocument/2006/relationships/hyperlink" Target="https://youtu.be/zGf11k8tgDo" TargetMode="External"/><Relationship Id="rId791" Type="http://schemas.openxmlformats.org/officeDocument/2006/relationships/hyperlink" Target="https://youtu.be/UlCfIfKKzvs" TargetMode="External"/><Relationship Id="rId889" Type="http://schemas.openxmlformats.org/officeDocument/2006/relationships/hyperlink" Target="https://youtu.be/dPfnXX4s4JI" TargetMode="External"/><Relationship Id="rId1074" Type="http://schemas.openxmlformats.org/officeDocument/2006/relationships/hyperlink" Target="https://files.afu.se/Downloads/Transcriptions/Fade%20to%20Black%20(Jimmy%20Church)/" TargetMode="External"/><Relationship Id="rId444" Type="http://schemas.openxmlformats.org/officeDocument/2006/relationships/hyperlink" Target="https://files.afu.se/Downloads/Transcriptions/Fade%20to%20Black%20(Jimmy%20Church)/" TargetMode="External"/><Relationship Id="rId651" Type="http://schemas.openxmlformats.org/officeDocument/2006/relationships/hyperlink" Target="https://youtu.be/Yva7mnk51XE" TargetMode="External"/><Relationship Id="rId749" Type="http://schemas.openxmlformats.org/officeDocument/2006/relationships/hyperlink" Target="https://youtu.be/lGZ01b-oVm4" TargetMode="External"/><Relationship Id="rId1281" Type="http://schemas.openxmlformats.org/officeDocument/2006/relationships/hyperlink" Target="https://youtu.be/04o0si9AJEc" TargetMode="External"/><Relationship Id="rId1379" Type="http://schemas.openxmlformats.org/officeDocument/2006/relationships/hyperlink" Target="https://youtu.be/6zo43EksCdo" TargetMode="External"/><Relationship Id="rId1586" Type="http://schemas.openxmlformats.org/officeDocument/2006/relationships/hyperlink" Target="https://files.afu.se/Downloads/Transcriptions/Fade%20to%20Black%20(Jimmy%20Church)/" TargetMode="External"/><Relationship Id="rId2125" Type="http://schemas.openxmlformats.org/officeDocument/2006/relationships/hyperlink" Target="https://youtu.be/nfHqx1Kk3s4" TargetMode="External"/><Relationship Id="rId304" Type="http://schemas.openxmlformats.org/officeDocument/2006/relationships/hyperlink" Target="https://files.afu.se/Downloads/Transcriptions/Fade%20to%20Black%20(Jimmy%20Church)/" TargetMode="External"/><Relationship Id="rId511" Type="http://schemas.openxmlformats.org/officeDocument/2006/relationships/hyperlink" Target="https://youtu.be/vYq2qrKeX3o" TargetMode="External"/><Relationship Id="rId609" Type="http://schemas.openxmlformats.org/officeDocument/2006/relationships/hyperlink" Target="https://youtu.be/cUufuV9g8Sg" TargetMode="External"/><Relationship Id="rId956" Type="http://schemas.openxmlformats.org/officeDocument/2006/relationships/hyperlink" Target="https://files.afu.se/Downloads/Transcriptions/Fade%20to%20Black%20(Jimmy%20Church)/" TargetMode="External"/><Relationship Id="rId1141" Type="http://schemas.openxmlformats.org/officeDocument/2006/relationships/hyperlink" Target="https://youtu.be/HoER9mmBM6E" TargetMode="External"/><Relationship Id="rId1239" Type="http://schemas.openxmlformats.org/officeDocument/2006/relationships/hyperlink" Target="https://youtu.be/3dexE63mdbI" TargetMode="External"/><Relationship Id="rId1793" Type="http://schemas.openxmlformats.org/officeDocument/2006/relationships/hyperlink" Target="https://youtu.be/riAPOrqxs60" TargetMode="External"/><Relationship Id="rId85" Type="http://schemas.openxmlformats.org/officeDocument/2006/relationships/hyperlink" Target="https://youtu.be/yjvrexLxtqE" TargetMode="External"/><Relationship Id="rId816" Type="http://schemas.openxmlformats.org/officeDocument/2006/relationships/hyperlink" Target="https://files.afu.se/Downloads/Transcriptions/Fade%20to%20Black%20(Jimmy%20Church)/" TargetMode="External"/><Relationship Id="rId1001" Type="http://schemas.openxmlformats.org/officeDocument/2006/relationships/hyperlink" Target="https://youtu.be/aJyJSQ39uws" TargetMode="External"/><Relationship Id="rId1446" Type="http://schemas.openxmlformats.org/officeDocument/2006/relationships/hyperlink" Target="https://files.afu.se/Downloads/Transcriptions/Fade%20to%20Black%20(Jimmy%20Church)/" TargetMode="External"/><Relationship Id="rId1653" Type="http://schemas.openxmlformats.org/officeDocument/2006/relationships/hyperlink" Target="https://youtu.be/HUaWZ2H_lYc" TargetMode="External"/><Relationship Id="rId1860" Type="http://schemas.openxmlformats.org/officeDocument/2006/relationships/hyperlink" Target="https://files.afu.se/Downloads/Transcriptions/Fade%20to%20Black%20(Jimmy%20Church)/" TargetMode="External"/><Relationship Id="rId1306" Type="http://schemas.openxmlformats.org/officeDocument/2006/relationships/hyperlink" Target="https://files.afu.se/Downloads/Transcriptions/Fade%20to%20Black%20(Jimmy%20Church)/" TargetMode="External"/><Relationship Id="rId1513" Type="http://schemas.openxmlformats.org/officeDocument/2006/relationships/hyperlink" Target="https://youtu.be/luv2SRslR3E" TargetMode="External"/><Relationship Id="rId1720" Type="http://schemas.openxmlformats.org/officeDocument/2006/relationships/hyperlink" Target="https://files.afu.se/Downloads/Transcriptions/Fade%20to%20Black%20(Jimmy%20Church)/" TargetMode="External"/><Relationship Id="rId1958" Type="http://schemas.openxmlformats.org/officeDocument/2006/relationships/hyperlink" Target="https://files.afu.se/Downloads/Transcriptions/Fade%20to%20Black%20(Jimmy%20Church)/" TargetMode="External"/><Relationship Id="rId12" Type="http://schemas.openxmlformats.org/officeDocument/2006/relationships/hyperlink" Target="https://files.afu.se/Downloads/Transcriptions/Fade%20to%20Black%20(Jimmy%20Church)/" TargetMode="External"/><Relationship Id="rId1818" Type="http://schemas.openxmlformats.org/officeDocument/2006/relationships/hyperlink" Target="https://files.afu.se/Downloads/Transcriptions/Fade%20to%20Black%20(Jimmy%20Church)/" TargetMode="External"/><Relationship Id="rId161" Type="http://schemas.openxmlformats.org/officeDocument/2006/relationships/hyperlink" Target="https://youtu.be/p-r2DOaaNOI" TargetMode="External"/><Relationship Id="rId399" Type="http://schemas.openxmlformats.org/officeDocument/2006/relationships/hyperlink" Target="https://youtu.be/yH9KlR666l4" TargetMode="External"/><Relationship Id="rId259" Type="http://schemas.openxmlformats.org/officeDocument/2006/relationships/hyperlink" Target="https://youtu.be/hdE4uU56uJk" TargetMode="External"/><Relationship Id="rId466" Type="http://schemas.openxmlformats.org/officeDocument/2006/relationships/hyperlink" Target="https://files.afu.se/Downloads/Transcriptions/Fade%20to%20Black%20(Jimmy%20Church)/" TargetMode="External"/><Relationship Id="rId673" Type="http://schemas.openxmlformats.org/officeDocument/2006/relationships/hyperlink" Target="https://youtu.be/DCZ5yZ49fBA" TargetMode="External"/><Relationship Id="rId880" Type="http://schemas.openxmlformats.org/officeDocument/2006/relationships/hyperlink" Target="https://files.afu.se/Downloads/Transcriptions/Fade%20to%20Black%20(Jimmy%20Church)/" TargetMode="External"/><Relationship Id="rId1096" Type="http://schemas.openxmlformats.org/officeDocument/2006/relationships/hyperlink" Target="https://files.afu.se/Downloads/Transcriptions/Fade%20to%20Black%20(Jimmy%20Church)/" TargetMode="External"/><Relationship Id="rId2147" Type="http://schemas.openxmlformats.org/officeDocument/2006/relationships/hyperlink" Target="https://youtu.be/7JULNf0rLJo" TargetMode="External"/><Relationship Id="rId119" Type="http://schemas.openxmlformats.org/officeDocument/2006/relationships/hyperlink" Target="https://youtu.be/dKqKR2QFoTc" TargetMode="External"/><Relationship Id="rId326" Type="http://schemas.openxmlformats.org/officeDocument/2006/relationships/hyperlink" Target="https://files.afu.se/Downloads/Transcriptions/Fade%20to%20Black%20(Jimmy%20Church)/" TargetMode="External"/><Relationship Id="rId533" Type="http://schemas.openxmlformats.org/officeDocument/2006/relationships/hyperlink" Target="https://youtu.be/AWLus4CDLFY" TargetMode="External"/><Relationship Id="rId978" Type="http://schemas.openxmlformats.org/officeDocument/2006/relationships/hyperlink" Target="https://files.afu.se/Downloads/Transcriptions/Fade%20to%20Black%20(Jimmy%20Church)/" TargetMode="External"/><Relationship Id="rId1163" Type="http://schemas.openxmlformats.org/officeDocument/2006/relationships/hyperlink" Target="https://youtu.be/RrPYFQaJe3g" TargetMode="External"/><Relationship Id="rId1370" Type="http://schemas.openxmlformats.org/officeDocument/2006/relationships/hyperlink" Target="https://files.afu.se/Downloads/Transcriptions/Fade%20to%20Black%20(Jimmy%20Church)/" TargetMode="External"/><Relationship Id="rId2007" Type="http://schemas.openxmlformats.org/officeDocument/2006/relationships/hyperlink" Target="https://youtu.be/Ju7DwP913VI" TargetMode="External"/><Relationship Id="rId2214" Type="http://schemas.openxmlformats.org/officeDocument/2006/relationships/hyperlink" Target="https://files.afu.se/Downloads/Transcriptions/Fade%20to%20Black%20(Jimmy%20Church)/" TargetMode="External"/><Relationship Id="rId740" Type="http://schemas.openxmlformats.org/officeDocument/2006/relationships/hyperlink" Target="https://files.afu.se/Downloads/Transcriptions/Fade%20to%20Black%20(Jimmy%20Church)/" TargetMode="External"/><Relationship Id="rId838" Type="http://schemas.openxmlformats.org/officeDocument/2006/relationships/hyperlink" Target="https://files.afu.se/Downloads/Transcriptions/Fade%20to%20Black%20(Jimmy%20Church)/" TargetMode="External"/><Relationship Id="rId1023" Type="http://schemas.openxmlformats.org/officeDocument/2006/relationships/hyperlink" Target="https://youtu.be/awuLEf_nF64" TargetMode="External"/><Relationship Id="rId1468" Type="http://schemas.openxmlformats.org/officeDocument/2006/relationships/hyperlink" Target="https://files.afu.se/Downloads/Transcriptions/Fade%20to%20Black%20(Jimmy%20Church)/" TargetMode="External"/><Relationship Id="rId1675" Type="http://schemas.openxmlformats.org/officeDocument/2006/relationships/hyperlink" Target="https://youtu.be/25exOVca10s" TargetMode="External"/><Relationship Id="rId1882" Type="http://schemas.openxmlformats.org/officeDocument/2006/relationships/hyperlink" Target="https://files.afu.se/Downloads/Transcriptions/Fade%20to%20Black%20(Jimmy%20Church)/" TargetMode="External"/><Relationship Id="rId600" Type="http://schemas.openxmlformats.org/officeDocument/2006/relationships/hyperlink" Target="https://files.afu.se/Downloads/Transcriptions/Fade%20to%20Black%20(Jimmy%20Church)/" TargetMode="External"/><Relationship Id="rId1230" Type="http://schemas.openxmlformats.org/officeDocument/2006/relationships/hyperlink" Target="https://files.afu.se/Downloads/Transcriptions/Fade%20to%20Black%20(Jimmy%20Church)/" TargetMode="External"/><Relationship Id="rId1328" Type="http://schemas.openxmlformats.org/officeDocument/2006/relationships/hyperlink" Target="https://files.afu.se/Downloads/Transcriptions/Fade%20to%20Black%20(Jimmy%20Church)/" TargetMode="External"/><Relationship Id="rId1535" Type="http://schemas.openxmlformats.org/officeDocument/2006/relationships/hyperlink" Target="https://youtu.be/8Lq5Ky9w96k" TargetMode="External"/><Relationship Id="rId905" Type="http://schemas.openxmlformats.org/officeDocument/2006/relationships/hyperlink" Target="https://youtu.be/HJK1iYQuZIU" TargetMode="External"/><Relationship Id="rId1742" Type="http://schemas.openxmlformats.org/officeDocument/2006/relationships/hyperlink" Target="https://files.afu.se/Downloads/Transcriptions/Fade%20to%20Black%20(Jimmy%20Church)/" TargetMode="External"/><Relationship Id="rId34" Type="http://schemas.openxmlformats.org/officeDocument/2006/relationships/hyperlink" Target="https://files.afu.se/Downloads/Transcriptions/Fade%20to%20Black%20(Jimmy%20Church)/" TargetMode="External"/><Relationship Id="rId1602" Type="http://schemas.openxmlformats.org/officeDocument/2006/relationships/hyperlink" Target="https://files.afu.se/Downloads/Transcriptions/Fade%20to%20Black%20(Jimmy%20Church)/" TargetMode="External"/><Relationship Id="rId183" Type="http://schemas.openxmlformats.org/officeDocument/2006/relationships/hyperlink" Target="https://youtu.be/MnM2Ssm377g" TargetMode="External"/><Relationship Id="rId390" Type="http://schemas.openxmlformats.org/officeDocument/2006/relationships/hyperlink" Target="https://files.afu.se/Downloads/Transcriptions/Fade%20to%20Black%20(Jimmy%20Church)/" TargetMode="External"/><Relationship Id="rId1907" Type="http://schemas.openxmlformats.org/officeDocument/2006/relationships/hyperlink" Target="https://youtu.be/-tkTvkC06j0" TargetMode="External"/><Relationship Id="rId2071" Type="http://schemas.openxmlformats.org/officeDocument/2006/relationships/hyperlink" Target="https://youtu.be/yloeZrRwvDk" TargetMode="External"/><Relationship Id="rId250" Type="http://schemas.openxmlformats.org/officeDocument/2006/relationships/hyperlink" Target="https://files.afu.se/Downloads/Transcriptions/Fade%20to%20Black%20(Jimmy%20Church)/" TargetMode="External"/><Relationship Id="rId488" Type="http://schemas.openxmlformats.org/officeDocument/2006/relationships/hyperlink" Target="https://files.afu.se/Downloads/Transcriptions/Fade%20to%20Black%20(Jimmy%20Church)/" TargetMode="External"/><Relationship Id="rId695" Type="http://schemas.openxmlformats.org/officeDocument/2006/relationships/hyperlink" Target="https://youtu.be/IFRJu_AHcpo" TargetMode="External"/><Relationship Id="rId2169" Type="http://schemas.openxmlformats.org/officeDocument/2006/relationships/hyperlink" Target="https://youtu.be/LhWqmXs8UaE" TargetMode="External"/><Relationship Id="rId110" Type="http://schemas.openxmlformats.org/officeDocument/2006/relationships/hyperlink" Target="https://files.afu.se/Downloads/Transcriptions/Fade%20to%20Black%20(Jimmy%20Church)/" TargetMode="External"/><Relationship Id="rId348" Type="http://schemas.openxmlformats.org/officeDocument/2006/relationships/hyperlink" Target="https://files.afu.se/Downloads/Transcriptions/Fade%20to%20Black%20(Jimmy%20Church)/" TargetMode="External"/><Relationship Id="rId555" Type="http://schemas.openxmlformats.org/officeDocument/2006/relationships/hyperlink" Target="https://youtu.be/YQa84s3P0Og" TargetMode="External"/><Relationship Id="rId762" Type="http://schemas.openxmlformats.org/officeDocument/2006/relationships/hyperlink" Target="https://files.afu.se/Downloads/Transcriptions/Fade%20to%20Black%20(Jimmy%20Church)/" TargetMode="External"/><Relationship Id="rId1185" Type="http://schemas.openxmlformats.org/officeDocument/2006/relationships/hyperlink" Target="https://youtu.be/730uONiWEcs" TargetMode="External"/><Relationship Id="rId1392" Type="http://schemas.openxmlformats.org/officeDocument/2006/relationships/hyperlink" Target="https://files.afu.se/Downloads/Transcriptions/Fade%20to%20Black%20(Jimmy%20Church)/" TargetMode="External"/><Relationship Id="rId2029" Type="http://schemas.openxmlformats.org/officeDocument/2006/relationships/hyperlink" Target="https://youtu.be/v_9V4OdCwUU" TargetMode="External"/><Relationship Id="rId208" Type="http://schemas.openxmlformats.org/officeDocument/2006/relationships/hyperlink" Target="https://files.afu.se/Downloads/Transcriptions/Fade%20to%20Black%20(Jimmy%20Church)/" TargetMode="External"/><Relationship Id="rId415" Type="http://schemas.openxmlformats.org/officeDocument/2006/relationships/hyperlink" Target="https://youtu.be/m2gxO1uEU7c" TargetMode="External"/><Relationship Id="rId622" Type="http://schemas.openxmlformats.org/officeDocument/2006/relationships/hyperlink" Target="https://files.afu.se/Downloads/Transcriptions/Fade%20to%20Black%20(Jimmy%20Church)/" TargetMode="External"/><Relationship Id="rId1045" Type="http://schemas.openxmlformats.org/officeDocument/2006/relationships/hyperlink" Target="https://youtu.be/r1ZIYj_crIQ" TargetMode="External"/><Relationship Id="rId1252" Type="http://schemas.openxmlformats.org/officeDocument/2006/relationships/hyperlink" Target="https://files.afu.se/Downloads/Transcriptions/Fade%20to%20Black%20(Jimmy%20Church)/" TargetMode="External"/><Relationship Id="rId1697" Type="http://schemas.openxmlformats.org/officeDocument/2006/relationships/hyperlink" Target="https://youtu.be/iYVrlneVrko" TargetMode="External"/><Relationship Id="rId927" Type="http://schemas.openxmlformats.org/officeDocument/2006/relationships/hyperlink" Target="https://youtu.be/s7uF1OBwx9k" TargetMode="External"/><Relationship Id="rId1112" Type="http://schemas.openxmlformats.org/officeDocument/2006/relationships/hyperlink" Target="https://files.afu.se/Downloads/Transcriptions/Fade%20to%20Black%20(Jimmy%20Church)/" TargetMode="External"/><Relationship Id="rId1557" Type="http://schemas.openxmlformats.org/officeDocument/2006/relationships/hyperlink" Target="https://youtu.be/UtrPCZqQTF4" TargetMode="External"/><Relationship Id="rId1764" Type="http://schemas.openxmlformats.org/officeDocument/2006/relationships/hyperlink" Target="https://files.afu.se/Downloads/Transcriptions/Fade%20to%20Black%20(Jimmy%20Church)/" TargetMode="External"/><Relationship Id="rId1971" Type="http://schemas.openxmlformats.org/officeDocument/2006/relationships/hyperlink" Target="https://youtu.be/SenK1A2qJh0" TargetMode="External"/><Relationship Id="rId56" Type="http://schemas.openxmlformats.org/officeDocument/2006/relationships/hyperlink" Target="https://files.afu.se/Downloads/Transcriptions/Fade%20to%20Black%20(Jimmy%20Church)/" TargetMode="External"/><Relationship Id="rId1417" Type="http://schemas.openxmlformats.org/officeDocument/2006/relationships/hyperlink" Target="https://youtu.be/Py7Tzu8kKPU" TargetMode="External"/><Relationship Id="rId1624" Type="http://schemas.openxmlformats.org/officeDocument/2006/relationships/hyperlink" Target="https://files.afu.se/Downloads/Transcriptions/Fade%20to%20Black%20(Jimmy%20Church)/" TargetMode="External"/><Relationship Id="rId1831" Type="http://schemas.openxmlformats.org/officeDocument/2006/relationships/hyperlink" Target="https://youtu.be/sQn2vO8RwJ8" TargetMode="External"/><Relationship Id="rId1929" Type="http://schemas.openxmlformats.org/officeDocument/2006/relationships/hyperlink" Target="https://youtu.be/aLfPeOtr4eM" TargetMode="External"/><Relationship Id="rId2093" Type="http://schemas.openxmlformats.org/officeDocument/2006/relationships/hyperlink" Target="https://youtu.be/xwfpXb7Mrn8" TargetMode="External"/><Relationship Id="rId272" Type="http://schemas.openxmlformats.org/officeDocument/2006/relationships/hyperlink" Target="https://files.afu.se/Downloads/Transcriptions/Fade%20to%20Black%20(Jimmy%20Church)/" TargetMode="External"/><Relationship Id="rId577" Type="http://schemas.openxmlformats.org/officeDocument/2006/relationships/hyperlink" Target="https://youtu.be/ui2bpO7K2mQ" TargetMode="External"/><Relationship Id="rId2160" Type="http://schemas.openxmlformats.org/officeDocument/2006/relationships/hyperlink" Target="https://files.afu.se/Downloads/Transcriptions/Fade%20to%20Black%20(Jimmy%20Church)/" TargetMode="External"/><Relationship Id="rId132" Type="http://schemas.openxmlformats.org/officeDocument/2006/relationships/hyperlink" Target="https://files.afu.se/Downloads/Transcriptions/Fade%20to%20Black%20(Jimmy%20Church)/" TargetMode="External"/><Relationship Id="rId784" Type="http://schemas.openxmlformats.org/officeDocument/2006/relationships/hyperlink" Target="https://files.afu.se/Downloads/Transcriptions/Fade%20to%20Black%20(Jimmy%20Church)/" TargetMode="External"/><Relationship Id="rId991" Type="http://schemas.openxmlformats.org/officeDocument/2006/relationships/hyperlink" Target="https://youtu.be/_Da99jOMlOg" TargetMode="External"/><Relationship Id="rId1067" Type="http://schemas.openxmlformats.org/officeDocument/2006/relationships/hyperlink" Target="https://youtu.be/Ryhe1bvQg_w" TargetMode="External"/><Relationship Id="rId2020" Type="http://schemas.openxmlformats.org/officeDocument/2006/relationships/hyperlink" Target="https://files.afu.se/Downloads/Transcriptions/Fade%20to%20Black%20(Jimmy%20Church)/" TargetMode="External"/><Relationship Id="rId437" Type="http://schemas.openxmlformats.org/officeDocument/2006/relationships/hyperlink" Target="https://youtu.be/1xYiGflJv8k" TargetMode="External"/><Relationship Id="rId644" Type="http://schemas.openxmlformats.org/officeDocument/2006/relationships/hyperlink" Target="https://files.afu.se/Downloads/Transcriptions/Fade%20to%20Black%20(Jimmy%20Church)/" TargetMode="External"/><Relationship Id="rId851" Type="http://schemas.openxmlformats.org/officeDocument/2006/relationships/hyperlink" Target="https://youtu.be/nw2V3pFTDEM" TargetMode="External"/><Relationship Id="rId1274" Type="http://schemas.openxmlformats.org/officeDocument/2006/relationships/hyperlink" Target="https://files.afu.se/Downloads/Transcriptions/Fade%20to%20Black%20(Jimmy%20Church)/" TargetMode="External"/><Relationship Id="rId1481" Type="http://schemas.openxmlformats.org/officeDocument/2006/relationships/hyperlink" Target="https://youtu.be/jv8KFn4u2j0" TargetMode="External"/><Relationship Id="rId1579" Type="http://schemas.openxmlformats.org/officeDocument/2006/relationships/hyperlink" Target="https://youtu.be/AI8oYLu4PPY" TargetMode="External"/><Relationship Id="rId2118" Type="http://schemas.openxmlformats.org/officeDocument/2006/relationships/hyperlink" Target="https://files.afu.se/Downloads/Transcriptions/Fade%20to%20Black%20(Jimmy%20Church)/" TargetMode="External"/><Relationship Id="rId504" Type="http://schemas.openxmlformats.org/officeDocument/2006/relationships/hyperlink" Target="https://files.afu.se/Downloads/Transcriptions/Fade%20to%20Black%20(Jimmy%20Church)/" TargetMode="External"/><Relationship Id="rId711" Type="http://schemas.openxmlformats.org/officeDocument/2006/relationships/hyperlink" Target="https://youtu.be/NDMn61-Y-iY" TargetMode="External"/><Relationship Id="rId949" Type="http://schemas.openxmlformats.org/officeDocument/2006/relationships/hyperlink" Target="https://youtu.be/e0QPpvyPURE" TargetMode="External"/><Relationship Id="rId1134" Type="http://schemas.openxmlformats.org/officeDocument/2006/relationships/hyperlink" Target="https://files.afu.se/Downloads/Transcriptions/Fade%20to%20Black%20(Jimmy%20Church)/" TargetMode="External"/><Relationship Id="rId1341" Type="http://schemas.openxmlformats.org/officeDocument/2006/relationships/hyperlink" Target="https://youtu.be/DZ-6M9z-Cp0" TargetMode="External"/><Relationship Id="rId1786" Type="http://schemas.openxmlformats.org/officeDocument/2006/relationships/hyperlink" Target="https://files.afu.se/Downloads/Transcriptions/Fade%20to%20Black%20(Jimmy%20Church)/" TargetMode="External"/><Relationship Id="rId1993" Type="http://schemas.openxmlformats.org/officeDocument/2006/relationships/hyperlink" Target="https://youtu.be/1lQcoFHYCJ4" TargetMode="External"/><Relationship Id="rId78" Type="http://schemas.openxmlformats.org/officeDocument/2006/relationships/hyperlink" Target="https://files.afu.se/Downloads/Transcriptions/Fade%20to%20Black%20(Jimmy%20Church)/" TargetMode="External"/><Relationship Id="rId809" Type="http://schemas.openxmlformats.org/officeDocument/2006/relationships/hyperlink" Target="https://youtu.be/_FQrOs5yQ6E" TargetMode="External"/><Relationship Id="rId1201" Type="http://schemas.openxmlformats.org/officeDocument/2006/relationships/hyperlink" Target="https://youtu.be/oxqdi1llkaw" TargetMode="External"/><Relationship Id="rId1439" Type="http://schemas.openxmlformats.org/officeDocument/2006/relationships/hyperlink" Target="https://youtu.be/N0LY4iK6cnw" TargetMode="External"/><Relationship Id="rId1646" Type="http://schemas.openxmlformats.org/officeDocument/2006/relationships/hyperlink" Target="https://files.afu.se/Downloads/Transcriptions/Fade%20to%20Black%20(Jimmy%20Church)/" TargetMode="External"/><Relationship Id="rId1853" Type="http://schemas.openxmlformats.org/officeDocument/2006/relationships/hyperlink" Target="https://youtu.be/xOTxfTt5mE4" TargetMode="External"/><Relationship Id="rId1506" Type="http://schemas.openxmlformats.org/officeDocument/2006/relationships/hyperlink" Target="https://files.afu.se/Downloads/Transcriptions/Fade%20to%20Black%20(Jimmy%20Church)/" TargetMode="External"/><Relationship Id="rId1713" Type="http://schemas.openxmlformats.org/officeDocument/2006/relationships/hyperlink" Target="https://youtu.be/9G8XZM6WrhA" TargetMode="External"/><Relationship Id="rId1920" Type="http://schemas.openxmlformats.org/officeDocument/2006/relationships/hyperlink" Target="https://files.afu.se/Downloads/Transcriptions/Fade%20to%20Black%20(Jimmy%20Church)/" TargetMode="External"/><Relationship Id="rId294" Type="http://schemas.openxmlformats.org/officeDocument/2006/relationships/hyperlink" Target="https://files.afu.se/Downloads/Transcriptions/Fade%20to%20Black%20(Jimmy%20Church)/" TargetMode="External"/><Relationship Id="rId2182" Type="http://schemas.openxmlformats.org/officeDocument/2006/relationships/hyperlink" Target="https://files.afu.se/Downloads/Transcriptions/Fade%20to%20Black%20(Jimmy%20Church)/" TargetMode="External"/><Relationship Id="rId154" Type="http://schemas.openxmlformats.org/officeDocument/2006/relationships/hyperlink" Target="https://files.afu.se/Downloads/Transcriptions/Fade%20to%20Black%20(Jimmy%20Church)/" TargetMode="External"/><Relationship Id="rId361" Type="http://schemas.openxmlformats.org/officeDocument/2006/relationships/hyperlink" Target="https://youtu.be/dX2Zknf7vGg" TargetMode="External"/><Relationship Id="rId599" Type="http://schemas.openxmlformats.org/officeDocument/2006/relationships/hyperlink" Target="https://youtu.be/yFBNIY-Tz6E" TargetMode="External"/><Relationship Id="rId2042" Type="http://schemas.openxmlformats.org/officeDocument/2006/relationships/hyperlink" Target="https://files.afu.se/Downloads/Transcriptions/Fade%20to%20Black%20(Jimmy%20Church)/" TargetMode="External"/><Relationship Id="rId459" Type="http://schemas.openxmlformats.org/officeDocument/2006/relationships/hyperlink" Target="https://youtu.be/65of97VgBhg" TargetMode="External"/><Relationship Id="rId666" Type="http://schemas.openxmlformats.org/officeDocument/2006/relationships/hyperlink" Target="https://files.afu.se/Downloads/Transcriptions/Fade%20to%20Black%20(Jimmy%20Church)/" TargetMode="External"/><Relationship Id="rId873" Type="http://schemas.openxmlformats.org/officeDocument/2006/relationships/hyperlink" Target="https://youtu.be/rgg6eMzV4aU" TargetMode="External"/><Relationship Id="rId1089" Type="http://schemas.openxmlformats.org/officeDocument/2006/relationships/hyperlink" Target="https://youtu.be/fqZ2wR0rhWg" TargetMode="External"/><Relationship Id="rId1296" Type="http://schemas.openxmlformats.org/officeDocument/2006/relationships/hyperlink" Target="https://files.afu.se/Downloads/Transcriptions/Fade%20to%20Black%20(Jimmy%20Church)/" TargetMode="External"/><Relationship Id="rId221" Type="http://schemas.openxmlformats.org/officeDocument/2006/relationships/hyperlink" Target="https://youtu.be/yBvLe7t3ztE" TargetMode="External"/><Relationship Id="rId319" Type="http://schemas.openxmlformats.org/officeDocument/2006/relationships/hyperlink" Target="https://youtu.be/_0wps8BanTM" TargetMode="External"/><Relationship Id="rId526" Type="http://schemas.openxmlformats.org/officeDocument/2006/relationships/hyperlink" Target="https://files.afu.se/Downloads/Transcriptions/Fade%20to%20Black%20(Jimmy%20Church)/" TargetMode="External"/><Relationship Id="rId1156" Type="http://schemas.openxmlformats.org/officeDocument/2006/relationships/hyperlink" Target="https://files.afu.se/Downloads/Transcriptions/Fade%20to%20Black%20(Jimmy%20Church)/" TargetMode="External"/><Relationship Id="rId1363" Type="http://schemas.openxmlformats.org/officeDocument/2006/relationships/hyperlink" Target="https://youtu.be/4-gJ5Ft9Scw" TargetMode="External"/><Relationship Id="rId2207" Type="http://schemas.openxmlformats.org/officeDocument/2006/relationships/hyperlink" Target="https://youtu.be/fLN5_fhUazs" TargetMode="External"/><Relationship Id="rId733" Type="http://schemas.openxmlformats.org/officeDocument/2006/relationships/hyperlink" Target="https://youtu.be/fhThpHUBaIk" TargetMode="External"/><Relationship Id="rId940" Type="http://schemas.openxmlformats.org/officeDocument/2006/relationships/hyperlink" Target="https://files.afu.se/Downloads/Transcriptions/Fade%20to%20Black%20(Jimmy%20Church)/" TargetMode="External"/><Relationship Id="rId1016" Type="http://schemas.openxmlformats.org/officeDocument/2006/relationships/hyperlink" Target="https://files.afu.se/Downloads/Transcriptions/Fade%20to%20Black%20(Jimmy%20Church)/" TargetMode="External"/><Relationship Id="rId1570" Type="http://schemas.openxmlformats.org/officeDocument/2006/relationships/hyperlink" Target="https://files.afu.se/Downloads/Transcriptions/Fade%20to%20Black%20(Jimmy%20Church)/" TargetMode="External"/><Relationship Id="rId1668" Type="http://schemas.openxmlformats.org/officeDocument/2006/relationships/hyperlink" Target="https://files.afu.se/Downloads/Transcriptions/Fade%20to%20Black%20(Jimmy%20Church)/" TargetMode="External"/><Relationship Id="rId1875" Type="http://schemas.openxmlformats.org/officeDocument/2006/relationships/hyperlink" Target="https://youtu.be/o9AM8a9S1gw" TargetMode="External"/><Relationship Id="rId800" Type="http://schemas.openxmlformats.org/officeDocument/2006/relationships/hyperlink" Target="https://files.afu.se/Downloads/Transcriptions/Fade%20to%20Black%20(Jimmy%20Church)/" TargetMode="External"/><Relationship Id="rId1223" Type="http://schemas.openxmlformats.org/officeDocument/2006/relationships/hyperlink" Target="https://youtu.be/F035KBsmaNk" TargetMode="External"/><Relationship Id="rId1430" Type="http://schemas.openxmlformats.org/officeDocument/2006/relationships/hyperlink" Target="https://files.afu.se/Downloads/Transcriptions/Fade%20to%20Black%20(Jimmy%20Church)/" TargetMode="External"/><Relationship Id="rId1528" Type="http://schemas.openxmlformats.org/officeDocument/2006/relationships/hyperlink" Target="https://files.afu.se/Downloads/Transcriptions/Fade%20to%20Black%20(Jimmy%20Church)/" TargetMode="External"/><Relationship Id="rId1735" Type="http://schemas.openxmlformats.org/officeDocument/2006/relationships/hyperlink" Target="https://youtu.be/sqd5eMlQJr4" TargetMode="External"/><Relationship Id="rId1942" Type="http://schemas.openxmlformats.org/officeDocument/2006/relationships/hyperlink" Target="https://files.afu.se/Downloads/Transcriptions/Fade%20to%20Black%20(Jimmy%20Church)/" TargetMode="External"/><Relationship Id="rId27" Type="http://schemas.openxmlformats.org/officeDocument/2006/relationships/hyperlink" Target="https://youtu.be/eSO20dYZVjs" TargetMode="External"/><Relationship Id="rId1802" Type="http://schemas.openxmlformats.org/officeDocument/2006/relationships/hyperlink" Target="https://files.afu.se/Downloads/Transcriptions/Fade%20to%20Black%20(Jimmy%20Church)/" TargetMode="External"/><Relationship Id="rId176" Type="http://schemas.openxmlformats.org/officeDocument/2006/relationships/hyperlink" Target="https://files.afu.se/Downloads/Transcriptions/Fade%20to%20Black%20(Jimmy%20Church)/" TargetMode="External"/><Relationship Id="rId383" Type="http://schemas.openxmlformats.org/officeDocument/2006/relationships/hyperlink" Target="https://youtu.be/xzsgwJCm4nI" TargetMode="External"/><Relationship Id="rId590" Type="http://schemas.openxmlformats.org/officeDocument/2006/relationships/hyperlink" Target="https://files.afu.se/Downloads/Transcriptions/Fade%20to%20Black%20(Jimmy%20Church)/" TargetMode="External"/><Relationship Id="rId2064" Type="http://schemas.openxmlformats.org/officeDocument/2006/relationships/hyperlink" Target="https://files.afu.se/Downloads/Transcriptions/Fade%20to%20Black%20(Jimmy%20Church)/" TargetMode="External"/><Relationship Id="rId243" Type="http://schemas.openxmlformats.org/officeDocument/2006/relationships/hyperlink" Target="https://youtu.be/rYGjNOsrPvA" TargetMode="External"/><Relationship Id="rId450" Type="http://schemas.openxmlformats.org/officeDocument/2006/relationships/hyperlink" Target="https://files.afu.se/Downloads/Transcriptions/Fade%20to%20Black%20(Jimmy%20Church)/" TargetMode="External"/><Relationship Id="rId688" Type="http://schemas.openxmlformats.org/officeDocument/2006/relationships/hyperlink" Target="https://files.afu.se/Downloads/Transcriptions/Fade%20to%20Black%20(Jimmy%20Church)/" TargetMode="External"/><Relationship Id="rId895" Type="http://schemas.openxmlformats.org/officeDocument/2006/relationships/hyperlink" Target="https://youtu.be/soueUoUSxr4" TargetMode="External"/><Relationship Id="rId1080" Type="http://schemas.openxmlformats.org/officeDocument/2006/relationships/hyperlink" Target="https://files.afu.se/Downloads/Transcriptions/Fade%20to%20Black%20(Jimmy%20Church)/" TargetMode="External"/><Relationship Id="rId2131" Type="http://schemas.openxmlformats.org/officeDocument/2006/relationships/hyperlink" Target="https://youtu.be/KFRdWy-Ivvs" TargetMode="External"/><Relationship Id="rId103" Type="http://schemas.openxmlformats.org/officeDocument/2006/relationships/hyperlink" Target="https://youtu.be/MTx30dMtcUw" TargetMode="External"/><Relationship Id="rId310" Type="http://schemas.openxmlformats.org/officeDocument/2006/relationships/hyperlink" Target="https://files.afu.se/Downloads/Transcriptions/Fade%20to%20Black%20(Jimmy%20Church)/" TargetMode="External"/><Relationship Id="rId548" Type="http://schemas.openxmlformats.org/officeDocument/2006/relationships/hyperlink" Target="https://files.afu.se/Downloads/Transcriptions/Fade%20to%20Black%20(Jimmy%20Church)/" TargetMode="External"/><Relationship Id="rId755" Type="http://schemas.openxmlformats.org/officeDocument/2006/relationships/hyperlink" Target="https://youtu.be/qcqgjhvwxWs" TargetMode="External"/><Relationship Id="rId962" Type="http://schemas.openxmlformats.org/officeDocument/2006/relationships/hyperlink" Target="https://files.afu.se/Downloads/Transcriptions/Fade%20to%20Black%20(Jimmy%20Church)/" TargetMode="External"/><Relationship Id="rId1178" Type="http://schemas.openxmlformats.org/officeDocument/2006/relationships/hyperlink" Target="https://files.afu.se/Downloads/Transcriptions/Fade%20to%20Black%20(Jimmy%20Church)/" TargetMode="External"/><Relationship Id="rId1385" Type="http://schemas.openxmlformats.org/officeDocument/2006/relationships/hyperlink" Target="https://youtu.be/kLnp7rRr9x8" TargetMode="External"/><Relationship Id="rId1592" Type="http://schemas.openxmlformats.org/officeDocument/2006/relationships/hyperlink" Target="https://files.afu.se/Downloads/Transcriptions/Fade%20to%20Black%20(Jimmy%20Church)/" TargetMode="External"/><Relationship Id="rId91" Type="http://schemas.openxmlformats.org/officeDocument/2006/relationships/hyperlink" Target="https://youtu.be/zcV7A8PpDEk" TargetMode="External"/><Relationship Id="rId408" Type="http://schemas.openxmlformats.org/officeDocument/2006/relationships/hyperlink" Target="https://files.afu.se/Downloads/Transcriptions/Fade%20to%20Black%20(Jimmy%20Church)/" TargetMode="External"/><Relationship Id="rId615" Type="http://schemas.openxmlformats.org/officeDocument/2006/relationships/hyperlink" Target="https://youtu.be/Kl3dYqAIidI" TargetMode="External"/><Relationship Id="rId822" Type="http://schemas.openxmlformats.org/officeDocument/2006/relationships/hyperlink" Target="https://files.afu.se/Downloads/Transcriptions/Fade%20to%20Black%20(Jimmy%20Church)/" TargetMode="External"/><Relationship Id="rId1038" Type="http://schemas.openxmlformats.org/officeDocument/2006/relationships/hyperlink" Target="https://files.afu.se/Downloads/Transcriptions/Fade%20to%20Black%20(Jimmy%20Church)/" TargetMode="External"/><Relationship Id="rId1245" Type="http://schemas.openxmlformats.org/officeDocument/2006/relationships/hyperlink" Target="https://youtu.be/nP1Lk7DmWRg" TargetMode="External"/><Relationship Id="rId1452" Type="http://schemas.openxmlformats.org/officeDocument/2006/relationships/hyperlink" Target="https://files.afu.se/Downloads/Transcriptions/Fade%20to%20Black%20(Jimmy%20Church)/" TargetMode="External"/><Relationship Id="rId1897" Type="http://schemas.openxmlformats.org/officeDocument/2006/relationships/hyperlink" Target="https://youtu.be/1pKtQ_VMAqA" TargetMode="External"/><Relationship Id="rId1105" Type="http://schemas.openxmlformats.org/officeDocument/2006/relationships/hyperlink" Target="https://youtu.be/wAaZBWOz8cA" TargetMode="External"/><Relationship Id="rId1312" Type="http://schemas.openxmlformats.org/officeDocument/2006/relationships/hyperlink" Target="https://files.afu.se/Downloads/Transcriptions/Fade%20to%20Black%20(Jimmy%20Church)/" TargetMode="External"/><Relationship Id="rId1757" Type="http://schemas.openxmlformats.org/officeDocument/2006/relationships/hyperlink" Target="https://youtu.be/IcQFpBw_EvY" TargetMode="External"/><Relationship Id="rId1964" Type="http://schemas.openxmlformats.org/officeDocument/2006/relationships/hyperlink" Target="https://files.afu.se/Downloads/Transcriptions/Fade%20to%20Black%20(Jimmy%20Church)/" TargetMode="External"/><Relationship Id="rId49" Type="http://schemas.openxmlformats.org/officeDocument/2006/relationships/hyperlink" Target="https://youtu.be/xbvZP8oaSpw" TargetMode="External"/><Relationship Id="rId1617" Type="http://schemas.openxmlformats.org/officeDocument/2006/relationships/hyperlink" Target="https://youtu.be/X58fV1CGqjU" TargetMode="External"/><Relationship Id="rId1824" Type="http://schemas.openxmlformats.org/officeDocument/2006/relationships/hyperlink" Target="https://files.afu.se/Downloads/Transcriptions/Fade%20to%20Black%20(Jimmy%20Church)/" TargetMode="External"/><Relationship Id="rId198" Type="http://schemas.openxmlformats.org/officeDocument/2006/relationships/hyperlink" Target="https://files.afu.se/Downloads/Transcriptions/Fade%20to%20Black%20(Jimmy%20Church)/" TargetMode="External"/><Relationship Id="rId2086" Type="http://schemas.openxmlformats.org/officeDocument/2006/relationships/hyperlink" Target="https://files.afu.se/Downloads/Transcriptions/Fade%20to%20Black%20(Jimmy%20Church)/" TargetMode="External"/><Relationship Id="rId265" Type="http://schemas.openxmlformats.org/officeDocument/2006/relationships/hyperlink" Target="https://youtu.be/vAajis7YuIw" TargetMode="External"/><Relationship Id="rId472" Type="http://schemas.openxmlformats.org/officeDocument/2006/relationships/hyperlink" Target="https://files.afu.se/Downloads/Transcriptions/Fade%20to%20Black%20(Jimmy%20Church)/" TargetMode="External"/><Relationship Id="rId2153" Type="http://schemas.openxmlformats.org/officeDocument/2006/relationships/hyperlink" Target="https://youtu.be/BK1m7_Ak_mI" TargetMode="External"/><Relationship Id="rId125" Type="http://schemas.openxmlformats.org/officeDocument/2006/relationships/hyperlink" Target="https://youtu.be/qPSCDlOpXzA" TargetMode="External"/><Relationship Id="rId332" Type="http://schemas.openxmlformats.org/officeDocument/2006/relationships/hyperlink" Target="https://files.afu.se/Downloads/Transcriptions/Fade%20to%20Black%20(Jimmy%20Church)/" TargetMode="External"/><Relationship Id="rId777" Type="http://schemas.openxmlformats.org/officeDocument/2006/relationships/hyperlink" Target="https://youtu.be/W1d1jhfF2QA" TargetMode="External"/><Relationship Id="rId984" Type="http://schemas.openxmlformats.org/officeDocument/2006/relationships/hyperlink" Target="https://files.afu.se/Downloads/Transcriptions/Fade%20to%20Black%20(Jimmy%20Church)/" TargetMode="External"/><Relationship Id="rId2013" Type="http://schemas.openxmlformats.org/officeDocument/2006/relationships/hyperlink" Target="https://youtu.be/Z0nMuFpuFjw" TargetMode="External"/><Relationship Id="rId637" Type="http://schemas.openxmlformats.org/officeDocument/2006/relationships/hyperlink" Target="https://youtu.be/HlPVVxNPfbU" TargetMode="External"/><Relationship Id="rId844" Type="http://schemas.openxmlformats.org/officeDocument/2006/relationships/hyperlink" Target="https://files.afu.se/Downloads/Transcriptions/Fade%20to%20Black%20(Jimmy%20Church)/" TargetMode="External"/><Relationship Id="rId1267" Type="http://schemas.openxmlformats.org/officeDocument/2006/relationships/hyperlink" Target="https://youtu.be/j24Y0RCDvbY" TargetMode="External"/><Relationship Id="rId1474" Type="http://schemas.openxmlformats.org/officeDocument/2006/relationships/hyperlink" Target="https://files.afu.se/Downloads/Transcriptions/Fade%20to%20Black%20(Jimmy%20Church)/" TargetMode="External"/><Relationship Id="rId1681" Type="http://schemas.openxmlformats.org/officeDocument/2006/relationships/hyperlink" Target="https://youtu.be/fxz6wj2L1_0" TargetMode="External"/><Relationship Id="rId704" Type="http://schemas.openxmlformats.org/officeDocument/2006/relationships/hyperlink" Target="https://files.afu.se/Downloads/Transcriptions/Fade%20to%20Black%20(Jimmy%20Church)/" TargetMode="External"/><Relationship Id="rId911" Type="http://schemas.openxmlformats.org/officeDocument/2006/relationships/hyperlink" Target="https://youtu.be/WgE1F8RXplM" TargetMode="External"/><Relationship Id="rId1127" Type="http://schemas.openxmlformats.org/officeDocument/2006/relationships/hyperlink" Target="https://youtu.be/_ioeo8lOsOk" TargetMode="External"/><Relationship Id="rId1334" Type="http://schemas.openxmlformats.org/officeDocument/2006/relationships/hyperlink" Target="https://files.afu.se/Downloads/Transcriptions/Fade%20to%20Black%20(Jimmy%20Church)/" TargetMode="External"/><Relationship Id="rId1541" Type="http://schemas.openxmlformats.org/officeDocument/2006/relationships/hyperlink" Target="https://youtu.be/zfD17-CNY9k" TargetMode="External"/><Relationship Id="rId1779" Type="http://schemas.openxmlformats.org/officeDocument/2006/relationships/hyperlink" Target="https://youtu.be/_A_Wt42gToY" TargetMode="External"/><Relationship Id="rId1986" Type="http://schemas.openxmlformats.org/officeDocument/2006/relationships/hyperlink" Target="https://files.afu.se/Downloads/Transcriptions/Fade%20to%20Black%20(Jimmy%20Church)/" TargetMode="External"/><Relationship Id="rId40" Type="http://schemas.openxmlformats.org/officeDocument/2006/relationships/hyperlink" Target="https://files.afu.se/Downloads/Transcriptions/Fade%20to%20Black%20(Jimmy%20Church)/" TargetMode="External"/><Relationship Id="rId1401" Type="http://schemas.openxmlformats.org/officeDocument/2006/relationships/hyperlink" Target="https://youtu.be/LhZAeYo11Us" TargetMode="External"/><Relationship Id="rId1639" Type="http://schemas.openxmlformats.org/officeDocument/2006/relationships/hyperlink" Target="https://youtu.be/UyOviPXP27U" TargetMode="External"/><Relationship Id="rId1846" Type="http://schemas.openxmlformats.org/officeDocument/2006/relationships/hyperlink" Target="https://files.afu.se/Downloads/Transcriptions/Fade%20to%20Black%20(Jimmy%20Church)/" TargetMode="External"/><Relationship Id="rId1706" Type="http://schemas.openxmlformats.org/officeDocument/2006/relationships/hyperlink" Target="https://files.afu.se/Downloads/Transcriptions/Fade%20to%20Black%20(Jimmy%20Church)/" TargetMode="External"/><Relationship Id="rId1913" Type="http://schemas.openxmlformats.org/officeDocument/2006/relationships/hyperlink" Target="https://youtu.be/spOLXSV_R-Q" TargetMode="External"/><Relationship Id="rId287" Type="http://schemas.openxmlformats.org/officeDocument/2006/relationships/hyperlink" Target="https://youtu.be/LDv89B-BTYs" TargetMode="External"/><Relationship Id="rId494" Type="http://schemas.openxmlformats.org/officeDocument/2006/relationships/hyperlink" Target="https://files.afu.se/Downloads/Transcriptions/Fade%20to%20Black%20(Jimmy%20Church)/" TargetMode="External"/><Relationship Id="rId2175" Type="http://schemas.openxmlformats.org/officeDocument/2006/relationships/hyperlink" Target="https://youtu.be/W6KWclUQrJs" TargetMode="External"/><Relationship Id="rId147" Type="http://schemas.openxmlformats.org/officeDocument/2006/relationships/hyperlink" Target="https://youtu.be/fVqtAtbHhMw" TargetMode="External"/><Relationship Id="rId354" Type="http://schemas.openxmlformats.org/officeDocument/2006/relationships/hyperlink" Target="https://files.afu.se/Downloads/Transcriptions/Fade%20to%20Black%20(Jimmy%20Church)/" TargetMode="External"/><Relationship Id="rId799" Type="http://schemas.openxmlformats.org/officeDocument/2006/relationships/hyperlink" Target="https://youtu.be/LsHHNcJbkSQ" TargetMode="External"/><Relationship Id="rId1191" Type="http://schemas.openxmlformats.org/officeDocument/2006/relationships/hyperlink" Target="https://youtu.be/gtnagjUW0mQ" TargetMode="External"/><Relationship Id="rId2035" Type="http://schemas.openxmlformats.org/officeDocument/2006/relationships/hyperlink" Target="https://youtu.be/QEbAVPEbZEE" TargetMode="External"/><Relationship Id="rId561" Type="http://schemas.openxmlformats.org/officeDocument/2006/relationships/hyperlink" Target="https://youtu.be/l0LPBqwUt2Y" TargetMode="External"/><Relationship Id="rId659" Type="http://schemas.openxmlformats.org/officeDocument/2006/relationships/hyperlink" Target="https://youtu.be/qT1CTw_0mKo" TargetMode="External"/><Relationship Id="rId866" Type="http://schemas.openxmlformats.org/officeDocument/2006/relationships/hyperlink" Target="https://files.afu.se/Downloads/Transcriptions/Fade%20to%20Black%20(Jimmy%20Church)/" TargetMode="External"/><Relationship Id="rId1289" Type="http://schemas.openxmlformats.org/officeDocument/2006/relationships/hyperlink" Target="https://youtu.be/4rEEG7C-e2o" TargetMode="External"/><Relationship Id="rId1496" Type="http://schemas.openxmlformats.org/officeDocument/2006/relationships/hyperlink" Target="https://files.afu.se/Downloads/Transcriptions/Fade%20to%20Black%20(Jimmy%20Church)/" TargetMode="External"/><Relationship Id="rId214" Type="http://schemas.openxmlformats.org/officeDocument/2006/relationships/hyperlink" Target="https://files.afu.se/Downloads/Transcriptions/Fade%20to%20Black%20(Jimmy%20Church)/" TargetMode="External"/><Relationship Id="rId421" Type="http://schemas.openxmlformats.org/officeDocument/2006/relationships/hyperlink" Target="https://youtu.be/ldDAn5cvWYo" TargetMode="External"/><Relationship Id="rId519" Type="http://schemas.openxmlformats.org/officeDocument/2006/relationships/hyperlink" Target="https://youtu.be/0Z-v1YIG-FU" TargetMode="External"/><Relationship Id="rId1051" Type="http://schemas.openxmlformats.org/officeDocument/2006/relationships/hyperlink" Target="https://youtu.be/BB07AYxzdtQ" TargetMode="External"/><Relationship Id="rId1149" Type="http://schemas.openxmlformats.org/officeDocument/2006/relationships/hyperlink" Target="https://youtu.be/w_UTdBLFNYc" TargetMode="External"/><Relationship Id="rId1356" Type="http://schemas.openxmlformats.org/officeDocument/2006/relationships/hyperlink" Target="https://files.afu.se/Downloads/Transcriptions/Fade%20to%20Black%20(Jimmy%20Church)/" TargetMode="External"/><Relationship Id="rId2102" Type="http://schemas.openxmlformats.org/officeDocument/2006/relationships/hyperlink" Target="https://files.afu.se/Downloads/Transcriptions/Fade%20to%20Black%20(Jimmy%20Church)/" TargetMode="External"/><Relationship Id="rId726" Type="http://schemas.openxmlformats.org/officeDocument/2006/relationships/hyperlink" Target="https://files.afu.se/Downloads/Transcriptions/Fade%20to%20Black%20(Jimmy%20Church)/" TargetMode="External"/><Relationship Id="rId933" Type="http://schemas.openxmlformats.org/officeDocument/2006/relationships/hyperlink" Target="https://youtu.be/NKhkh5QPHKI" TargetMode="External"/><Relationship Id="rId1009" Type="http://schemas.openxmlformats.org/officeDocument/2006/relationships/hyperlink" Target="https://youtu.be/gVFHycWFfRI" TargetMode="External"/><Relationship Id="rId1563" Type="http://schemas.openxmlformats.org/officeDocument/2006/relationships/hyperlink" Target="https://youtu.be/4CaBLUdzYHE" TargetMode="External"/><Relationship Id="rId1770" Type="http://schemas.openxmlformats.org/officeDocument/2006/relationships/hyperlink" Target="https://files.afu.se/Downloads/Transcriptions/Fade%20to%20Black%20(Jimmy%20Church)/" TargetMode="External"/><Relationship Id="rId1868" Type="http://schemas.openxmlformats.org/officeDocument/2006/relationships/hyperlink" Target="https://files.afu.se/Downloads/Transcriptions/Fade%20to%20Black%20(Jimmy%20Church)/" TargetMode="External"/><Relationship Id="rId62" Type="http://schemas.openxmlformats.org/officeDocument/2006/relationships/hyperlink" Target="https://files.afu.se/Downloads/Transcriptions/Fade%20to%20Black%20(Jimmy%20Church)/" TargetMode="External"/><Relationship Id="rId1216" Type="http://schemas.openxmlformats.org/officeDocument/2006/relationships/hyperlink" Target="https://files.afu.se/Downloads/Transcriptions/Fade%20to%20Black%20(Jimmy%20Church)/" TargetMode="External"/><Relationship Id="rId1423" Type="http://schemas.openxmlformats.org/officeDocument/2006/relationships/hyperlink" Target="https://youtu.be/22AkZDuvInA" TargetMode="External"/><Relationship Id="rId1630" Type="http://schemas.openxmlformats.org/officeDocument/2006/relationships/hyperlink" Target="https://files.afu.se/Downloads/Transcriptions/Fade%20to%20Black%20(Jimmy%20Church)/" TargetMode="External"/><Relationship Id="rId1728" Type="http://schemas.openxmlformats.org/officeDocument/2006/relationships/hyperlink" Target="https://files.afu.se/Downloads/Transcriptions/Fade%20to%20Black%20(Jimmy%20Church)/" TargetMode="External"/><Relationship Id="rId1935" Type="http://schemas.openxmlformats.org/officeDocument/2006/relationships/hyperlink" Target="https://youtu.be/FyQI2Tmmfrk" TargetMode="External"/><Relationship Id="rId2197" Type="http://schemas.openxmlformats.org/officeDocument/2006/relationships/hyperlink" Target="https://youtu.be/w4kPbtzsDvU" TargetMode="External"/><Relationship Id="rId169" Type="http://schemas.openxmlformats.org/officeDocument/2006/relationships/hyperlink" Target="https://youtu.be/73DSu2petzc" TargetMode="External"/><Relationship Id="rId376" Type="http://schemas.openxmlformats.org/officeDocument/2006/relationships/hyperlink" Target="https://files.afu.se/Downloads/Transcriptions/Fade%20to%20Black%20(Jimmy%20Church)/" TargetMode="External"/><Relationship Id="rId583" Type="http://schemas.openxmlformats.org/officeDocument/2006/relationships/hyperlink" Target="https://youtu.be/f4nZ9jbh-y4" TargetMode="External"/><Relationship Id="rId790" Type="http://schemas.openxmlformats.org/officeDocument/2006/relationships/hyperlink" Target="https://files.afu.se/Downloads/Transcriptions/Fade%20to%20Black%20(Jimmy%20Church)/" TargetMode="External"/><Relationship Id="rId2057" Type="http://schemas.openxmlformats.org/officeDocument/2006/relationships/hyperlink" Target="https://youtu.be/BMxA25ni_4k" TargetMode="External"/><Relationship Id="rId4" Type="http://schemas.openxmlformats.org/officeDocument/2006/relationships/hyperlink" Target="https://files.afu.se/Downloads/Transcriptions/Fade%20to%20Black%20(Jimmy%20Church)/" TargetMode="External"/><Relationship Id="rId236" Type="http://schemas.openxmlformats.org/officeDocument/2006/relationships/hyperlink" Target="https://files.afu.se/Downloads/Transcriptions/Fade%20to%20Black%20(Jimmy%20Church)/" TargetMode="External"/><Relationship Id="rId443" Type="http://schemas.openxmlformats.org/officeDocument/2006/relationships/hyperlink" Target="https://youtu.be/lTQDP162wqc" TargetMode="External"/><Relationship Id="rId650" Type="http://schemas.openxmlformats.org/officeDocument/2006/relationships/hyperlink" Target="https://files.afu.se/Downloads/Transcriptions/Fade%20to%20Black%20(Jimmy%20Church)/" TargetMode="External"/><Relationship Id="rId888" Type="http://schemas.openxmlformats.org/officeDocument/2006/relationships/hyperlink" Target="https://files.afu.se/Downloads/Transcriptions/Fade%20to%20Black%20(Jimmy%20Church)/" TargetMode="External"/><Relationship Id="rId1073" Type="http://schemas.openxmlformats.org/officeDocument/2006/relationships/hyperlink" Target="https://youtu.be/FXHXj6A0zKY" TargetMode="External"/><Relationship Id="rId1280" Type="http://schemas.openxmlformats.org/officeDocument/2006/relationships/hyperlink" Target="https://files.afu.se/Downloads/Transcriptions/Fade%20to%20Black%20(Jimmy%20Church)/" TargetMode="External"/><Relationship Id="rId2124" Type="http://schemas.openxmlformats.org/officeDocument/2006/relationships/hyperlink" Target="https://files.afu.se/Downloads/Transcriptions/Fade%20to%20Black%20(Jimmy%20Church)/" TargetMode="External"/><Relationship Id="rId303" Type="http://schemas.openxmlformats.org/officeDocument/2006/relationships/hyperlink" Target="https://youtu.be/gtC2g9bmPoo" TargetMode="External"/><Relationship Id="rId748" Type="http://schemas.openxmlformats.org/officeDocument/2006/relationships/hyperlink" Target="https://files.afu.se/Downloads/Transcriptions/Fade%20to%20Black%20(Jimmy%20Church)/" TargetMode="External"/><Relationship Id="rId955" Type="http://schemas.openxmlformats.org/officeDocument/2006/relationships/hyperlink" Target="https://youtu.be/c4xa3fmcDyA" TargetMode="External"/><Relationship Id="rId1140" Type="http://schemas.openxmlformats.org/officeDocument/2006/relationships/hyperlink" Target="https://files.afu.se/Downloads/Transcriptions/Fade%20to%20Black%20(Jimmy%20Church)/" TargetMode="External"/><Relationship Id="rId1378" Type="http://schemas.openxmlformats.org/officeDocument/2006/relationships/hyperlink" Target="https://files.afu.se/Downloads/Transcriptions/Fade%20to%20Black%20(Jimmy%20Church)/" TargetMode="External"/><Relationship Id="rId1585" Type="http://schemas.openxmlformats.org/officeDocument/2006/relationships/hyperlink" Target="https://youtu.be/EPYOmRoYN8U" TargetMode="External"/><Relationship Id="rId1792" Type="http://schemas.openxmlformats.org/officeDocument/2006/relationships/hyperlink" Target="https://files.afu.se/Downloads/Transcriptions/Fade%20to%20Black%20(Jimmy%20Church)/" TargetMode="External"/><Relationship Id="rId84" Type="http://schemas.openxmlformats.org/officeDocument/2006/relationships/hyperlink" Target="https://files.afu.se/Downloads/Transcriptions/Fade%20to%20Black%20(Jimmy%20Church)/" TargetMode="External"/><Relationship Id="rId510" Type="http://schemas.openxmlformats.org/officeDocument/2006/relationships/hyperlink" Target="https://files.afu.se/Downloads/Transcriptions/Fade%20to%20Black%20(Jimmy%20Church)/" TargetMode="External"/><Relationship Id="rId608" Type="http://schemas.openxmlformats.org/officeDocument/2006/relationships/hyperlink" Target="https://files.afu.se/Downloads/Transcriptions/Fade%20to%20Black%20(Jimmy%20Church)/" TargetMode="External"/><Relationship Id="rId815" Type="http://schemas.openxmlformats.org/officeDocument/2006/relationships/hyperlink" Target="https://youtu.be/6Vt9j9bNa30" TargetMode="External"/><Relationship Id="rId1238" Type="http://schemas.openxmlformats.org/officeDocument/2006/relationships/hyperlink" Target="https://files.afu.se/Downloads/Transcriptions/Fade%20to%20Black%20(Jimmy%20Church)/" TargetMode="External"/><Relationship Id="rId1445" Type="http://schemas.openxmlformats.org/officeDocument/2006/relationships/hyperlink" Target="https://youtu.be/VUi9stU6znY" TargetMode="External"/><Relationship Id="rId1652" Type="http://schemas.openxmlformats.org/officeDocument/2006/relationships/hyperlink" Target="https://files.afu.se/Downloads/Transcriptions/Fade%20to%20Black%20(Jimmy%20Church)/" TargetMode="External"/><Relationship Id="rId1000" Type="http://schemas.openxmlformats.org/officeDocument/2006/relationships/hyperlink" Target="https://files.afu.se/Downloads/Transcriptions/Fade%20to%20Black%20(Jimmy%20Church)/" TargetMode="External"/><Relationship Id="rId1305" Type="http://schemas.openxmlformats.org/officeDocument/2006/relationships/hyperlink" Target="https://youtu.be/YwhAkumbROM" TargetMode="External"/><Relationship Id="rId1957" Type="http://schemas.openxmlformats.org/officeDocument/2006/relationships/hyperlink" Target="https://youtu.be/XY6eA0GaYb8" TargetMode="External"/><Relationship Id="rId1512" Type="http://schemas.openxmlformats.org/officeDocument/2006/relationships/hyperlink" Target="https://files.afu.se/Downloads/Transcriptions/Fade%20to%20Black%20(Jimmy%20Church)/" TargetMode="External"/><Relationship Id="rId1817" Type="http://schemas.openxmlformats.org/officeDocument/2006/relationships/hyperlink" Target="https://youtu.be/B4cduAa6atQ" TargetMode="External"/><Relationship Id="rId11" Type="http://schemas.openxmlformats.org/officeDocument/2006/relationships/hyperlink" Target="https://youtu.be/dkuKlGRkrO8" TargetMode="External"/><Relationship Id="rId398" Type="http://schemas.openxmlformats.org/officeDocument/2006/relationships/hyperlink" Target="https://files.afu.se/Downloads/Transcriptions/Fade%20to%20Black%20(Jimmy%20Church)/" TargetMode="External"/><Relationship Id="rId2079" Type="http://schemas.openxmlformats.org/officeDocument/2006/relationships/hyperlink" Target="https://youtu.be/wdq1DncQ7KI" TargetMode="External"/><Relationship Id="rId160" Type="http://schemas.openxmlformats.org/officeDocument/2006/relationships/hyperlink" Target="https://files.afu.se/Downloads/Transcriptions/Fade%20to%20Black%20(Jimmy%20Church)/" TargetMode="External"/><Relationship Id="rId258" Type="http://schemas.openxmlformats.org/officeDocument/2006/relationships/hyperlink" Target="https://files.afu.se/Downloads/Transcriptions/Fade%20to%20Black%20(Jimmy%20Church)/" TargetMode="External"/><Relationship Id="rId465" Type="http://schemas.openxmlformats.org/officeDocument/2006/relationships/hyperlink" Target="https://youtu.be/adHTF_7SYM8" TargetMode="External"/><Relationship Id="rId672" Type="http://schemas.openxmlformats.org/officeDocument/2006/relationships/hyperlink" Target="https://files.afu.se/Downloads/Transcriptions/Fade%20to%20Black%20(Jimmy%20Church)/" TargetMode="External"/><Relationship Id="rId1095" Type="http://schemas.openxmlformats.org/officeDocument/2006/relationships/hyperlink" Target="https://youtu.be/Y89Z4dccfdM" TargetMode="External"/><Relationship Id="rId2146" Type="http://schemas.openxmlformats.org/officeDocument/2006/relationships/hyperlink" Target="https://files.afu.se/Downloads/Transcriptions/Fade%20to%20Black%20(Jimmy%20Church)/" TargetMode="External"/><Relationship Id="rId118" Type="http://schemas.openxmlformats.org/officeDocument/2006/relationships/hyperlink" Target="https://files.afu.se/Downloads/Transcriptions/Fade%20to%20Black%20(Jimmy%20Church)/" TargetMode="External"/><Relationship Id="rId325" Type="http://schemas.openxmlformats.org/officeDocument/2006/relationships/hyperlink" Target="https://youtu.be/B3T3EwoOZvc" TargetMode="External"/><Relationship Id="rId532" Type="http://schemas.openxmlformats.org/officeDocument/2006/relationships/hyperlink" Target="https://files.afu.se/Downloads/Transcriptions/Fade%20to%20Black%20(Jimmy%20Church)/" TargetMode="External"/><Relationship Id="rId977" Type="http://schemas.openxmlformats.org/officeDocument/2006/relationships/hyperlink" Target="https://youtu.be/Aew5nEA3x1E" TargetMode="External"/><Relationship Id="rId1162" Type="http://schemas.openxmlformats.org/officeDocument/2006/relationships/hyperlink" Target="https://files.afu.se/Downloads/Transcriptions/Fade%20to%20Black%20(Jimmy%20Church)/" TargetMode="External"/><Relationship Id="rId2006" Type="http://schemas.openxmlformats.org/officeDocument/2006/relationships/hyperlink" Target="https://files.afu.se/Downloads/Transcriptions/Fade%20to%20Black%20(Jimmy%20Church)/" TargetMode="External"/><Relationship Id="rId2213" Type="http://schemas.openxmlformats.org/officeDocument/2006/relationships/hyperlink" Target="https://youtu.be/Vainft0G-Bk" TargetMode="External"/><Relationship Id="rId837" Type="http://schemas.openxmlformats.org/officeDocument/2006/relationships/hyperlink" Target="https://youtu.be/VZLLVkebFlE" TargetMode="External"/><Relationship Id="rId1022" Type="http://schemas.openxmlformats.org/officeDocument/2006/relationships/hyperlink" Target="https://files.afu.se/Downloads/Transcriptions/Fade%20to%20Black%20(Jimmy%20Church)/" TargetMode="External"/><Relationship Id="rId1467" Type="http://schemas.openxmlformats.org/officeDocument/2006/relationships/hyperlink" Target="https://youtu.be/GDNXfY2QYKM" TargetMode="External"/><Relationship Id="rId1674" Type="http://schemas.openxmlformats.org/officeDocument/2006/relationships/hyperlink" Target="https://files.afu.se/Downloads/Transcriptions/Fade%20to%20Black%20(Jimmy%20Church)/" TargetMode="External"/><Relationship Id="rId1881" Type="http://schemas.openxmlformats.org/officeDocument/2006/relationships/hyperlink" Target="https://youtu.be/SsfGGnsHOCo" TargetMode="External"/><Relationship Id="rId904" Type="http://schemas.openxmlformats.org/officeDocument/2006/relationships/hyperlink" Target="https://files.afu.se/Downloads/Transcriptions/Fade%20to%20Black%20(Jimmy%20Church)/" TargetMode="External"/><Relationship Id="rId1327" Type="http://schemas.openxmlformats.org/officeDocument/2006/relationships/hyperlink" Target="https://youtu.be/6gFOSq0XVps" TargetMode="External"/><Relationship Id="rId1534" Type="http://schemas.openxmlformats.org/officeDocument/2006/relationships/hyperlink" Target="https://files.afu.se/Downloads/Transcriptions/Fade%20to%20Black%20(Jimmy%20Church)/" TargetMode="External"/><Relationship Id="rId1741" Type="http://schemas.openxmlformats.org/officeDocument/2006/relationships/hyperlink" Target="https://youtu.be/SWxBDNlwprA" TargetMode="External"/><Relationship Id="rId1979" Type="http://schemas.openxmlformats.org/officeDocument/2006/relationships/hyperlink" Target="https://youtu.be/7k28Ii2eatw" TargetMode="External"/><Relationship Id="rId33" Type="http://schemas.openxmlformats.org/officeDocument/2006/relationships/hyperlink" Target="https://youtu.be/eAP5uvp086E" TargetMode="External"/><Relationship Id="rId1601" Type="http://schemas.openxmlformats.org/officeDocument/2006/relationships/hyperlink" Target="https://youtu.be/ck5VlUfgfME" TargetMode="External"/><Relationship Id="rId1839" Type="http://schemas.openxmlformats.org/officeDocument/2006/relationships/hyperlink" Target="https://youtu.be/m_wk2FZWz20" TargetMode="External"/><Relationship Id="rId182" Type="http://schemas.openxmlformats.org/officeDocument/2006/relationships/hyperlink" Target="https://files.afu.se/Downloads/Transcriptions/Fade%20to%20Black%20(Jimmy%20Church)/" TargetMode="External"/><Relationship Id="rId1906" Type="http://schemas.openxmlformats.org/officeDocument/2006/relationships/hyperlink" Target="https://files.afu.se/Downloads/Transcriptions/Fade%20to%20Black%20(Jimmy%20Church)/" TargetMode="External"/><Relationship Id="rId487" Type="http://schemas.openxmlformats.org/officeDocument/2006/relationships/hyperlink" Target="https://youtu.be/Iik2Vtpi-Og" TargetMode="External"/><Relationship Id="rId694" Type="http://schemas.openxmlformats.org/officeDocument/2006/relationships/hyperlink" Target="https://files.afu.se/Downloads/Transcriptions/Fade%20to%20Black%20(Jimmy%20Church)/" TargetMode="External"/><Relationship Id="rId2070" Type="http://schemas.openxmlformats.org/officeDocument/2006/relationships/hyperlink" Target="https://files.afu.se/Downloads/Transcriptions/Fade%20to%20Black%20(Jimmy%20Church)/" TargetMode="External"/><Relationship Id="rId2168" Type="http://schemas.openxmlformats.org/officeDocument/2006/relationships/hyperlink" Target="https://files.afu.se/Downloads/Transcriptions/Fade%20to%20Black%20(Jimmy%20Church)/" TargetMode="External"/><Relationship Id="rId347" Type="http://schemas.openxmlformats.org/officeDocument/2006/relationships/hyperlink" Target="https://youtu.be/sNEU68UTGcM" TargetMode="External"/><Relationship Id="rId999" Type="http://schemas.openxmlformats.org/officeDocument/2006/relationships/hyperlink" Target="https://youtu.be/3rwVKn8-Ue0" TargetMode="External"/><Relationship Id="rId1184" Type="http://schemas.openxmlformats.org/officeDocument/2006/relationships/hyperlink" Target="https://files.afu.se/Downloads/Transcriptions/Fade%20to%20Black%20(Jimmy%20Church)/" TargetMode="External"/><Relationship Id="rId2028" Type="http://schemas.openxmlformats.org/officeDocument/2006/relationships/hyperlink" Target="https://files.afu.se/Downloads/Transcriptions/Fade%20to%20Black%20(Jimmy%20Church)/" TargetMode="External"/><Relationship Id="rId554" Type="http://schemas.openxmlformats.org/officeDocument/2006/relationships/hyperlink" Target="https://files.afu.se/Downloads/Transcriptions/Fade%20to%20Black%20(Jimmy%20Church)/" TargetMode="External"/><Relationship Id="rId761" Type="http://schemas.openxmlformats.org/officeDocument/2006/relationships/hyperlink" Target="https://youtu.be/22p9v9utAzc" TargetMode="External"/><Relationship Id="rId859" Type="http://schemas.openxmlformats.org/officeDocument/2006/relationships/hyperlink" Target="https://youtu.be/zpPftbbbyYY" TargetMode="External"/><Relationship Id="rId1391" Type="http://schemas.openxmlformats.org/officeDocument/2006/relationships/hyperlink" Target="https://youtu.be/ofOgrnXbCXU" TargetMode="External"/><Relationship Id="rId1489" Type="http://schemas.openxmlformats.org/officeDocument/2006/relationships/hyperlink" Target="https://youtu.be/XLvBomO9lMY" TargetMode="External"/><Relationship Id="rId1696" Type="http://schemas.openxmlformats.org/officeDocument/2006/relationships/hyperlink" Target="https://files.afu.se/Downloads/Transcriptions/Fade%20to%20Black%20(Jimmy%20Church)/" TargetMode="External"/><Relationship Id="rId207" Type="http://schemas.openxmlformats.org/officeDocument/2006/relationships/hyperlink" Target="https://youtu.be/h2lFt6yNYcs" TargetMode="External"/><Relationship Id="rId414" Type="http://schemas.openxmlformats.org/officeDocument/2006/relationships/hyperlink" Target="https://files.afu.se/Downloads/Transcriptions/Fade%20to%20Black%20(Jimmy%20Church)/" TargetMode="External"/><Relationship Id="rId621" Type="http://schemas.openxmlformats.org/officeDocument/2006/relationships/hyperlink" Target="https://youtu.be/JyWO53mCKI0" TargetMode="External"/><Relationship Id="rId1044" Type="http://schemas.openxmlformats.org/officeDocument/2006/relationships/hyperlink" Target="https://files.afu.se/Downloads/Transcriptions/Fade%20to%20Black%20(Jimmy%20Church)/" TargetMode="External"/><Relationship Id="rId1251" Type="http://schemas.openxmlformats.org/officeDocument/2006/relationships/hyperlink" Target="https://youtu.be/mDmZhCaV4PE" TargetMode="External"/><Relationship Id="rId1349" Type="http://schemas.openxmlformats.org/officeDocument/2006/relationships/hyperlink" Target="https://youtu.be/gxfRUU6efxs" TargetMode="External"/><Relationship Id="rId719" Type="http://schemas.openxmlformats.org/officeDocument/2006/relationships/hyperlink" Target="https://youtu.be/xyyfw8RhUa8" TargetMode="External"/><Relationship Id="rId926" Type="http://schemas.openxmlformats.org/officeDocument/2006/relationships/hyperlink" Target="https://files.afu.se/Downloads/Transcriptions/Fade%20to%20Black%20(Jimmy%20Church)/" TargetMode="External"/><Relationship Id="rId1111" Type="http://schemas.openxmlformats.org/officeDocument/2006/relationships/hyperlink" Target="https://youtu.be/N1QBAEU116g" TargetMode="External"/><Relationship Id="rId1556" Type="http://schemas.openxmlformats.org/officeDocument/2006/relationships/hyperlink" Target="https://files.afu.se/Downloads/Transcriptions/Fade%20to%20Black%20(Jimmy%20Church)/" TargetMode="External"/><Relationship Id="rId1763" Type="http://schemas.openxmlformats.org/officeDocument/2006/relationships/hyperlink" Target="https://youtu.be/T7X5TcxoOPc" TargetMode="External"/><Relationship Id="rId1970" Type="http://schemas.openxmlformats.org/officeDocument/2006/relationships/hyperlink" Target="https://files.afu.se/Downloads/Transcriptions/Fade%20to%20Black%20(Jimmy%20Church)/" TargetMode="External"/><Relationship Id="rId55" Type="http://schemas.openxmlformats.org/officeDocument/2006/relationships/hyperlink" Target="https://youtu.be/-1lEs7_LnSo" TargetMode="External"/><Relationship Id="rId1209" Type="http://schemas.openxmlformats.org/officeDocument/2006/relationships/hyperlink" Target="https://youtu.be/oCor9Fr-Jhc" TargetMode="External"/><Relationship Id="rId1416" Type="http://schemas.openxmlformats.org/officeDocument/2006/relationships/hyperlink" Target="https://files.afu.se/Downloads/Transcriptions/Fade%20to%20Black%20(Jimmy%20Church)/" TargetMode="External"/><Relationship Id="rId1623" Type="http://schemas.openxmlformats.org/officeDocument/2006/relationships/hyperlink" Target="https://youtu.be/5EbGnVK_Cog" TargetMode="External"/><Relationship Id="rId1830" Type="http://schemas.openxmlformats.org/officeDocument/2006/relationships/hyperlink" Target="https://files.afu.se/Downloads/Transcriptions/Fade%20to%20Black%20(Jimmy%20Church)/" TargetMode="External"/><Relationship Id="rId1928" Type="http://schemas.openxmlformats.org/officeDocument/2006/relationships/hyperlink" Target="https://files.afu.se/Downloads/Transcriptions/Fade%20to%20Black%20(Jimmy%20Church)/" TargetMode="External"/><Relationship Id="rId2092" Type="http://schemas.openxmlformats.org/officeDocument/2006/relationships/hyperlink" Target="https://files.afu.se/Downloads/Transcriptions/Fade%20to%20Black%20(Jimmy%20Church)/" TargetMode="External"/><Relationship Id="rId271" Type="http://schemas.openxmlformats.org/officeDocument/2006/relationships/hyperlink" Target="https://youtu.be/rPtUHWGtk60" TargetMode="External"/><Relationship Id="rId131" Type="http://schemas.openxmlformats.org/officeDocument/2006/relationships/hyperlink" Target="https://youtu.be/A_V420YdBkE" TargetMode="External"/><Relationship Id="rId369" Type="http://schemas.openxmlformats.org/officeDocument/2006/relationships/hyperlink" Target="https://youtu.be/z-GAA1p0jww" TargetMode="External"/><Relationship Id="rId576" Type="http://schemas.openxmlformats.org/officeDocument/2006/relationships/hyperlink" Target="https://files.afu.se/Downloads/Transcriptions/Fade%20to%20Black%20(Jimmy%20Church)/" TargetMode="External"/><Relationship Id="rId783" Type="http://schemas.openxmlformats.org/officeDocument/2006/relationships/hyperlink" Target="https://youtu.be/EvDyVbFd0l4" TargetMode="External"/><Relationship Id="rId990" Type="http://schemas.openxmlformats.org/officeDocument/2006/relationships/hyperlink" Target="https://files.afu.se/Downloads/Transcriptions/Fade%20to%20Black%20(Jimmy%20Church)/" TargetMode="External"/><Relationship Id="rId229" Type="http://schemas.openxmlformats.org/officeDocument/2006/relationships/hyperlink" Target="https://youtu.be/_8I-p0Ihdmk" TargetMode="External"/><Relationship Id="rId436" Type="http://schemas.openxmlformats.org/officeDocument/2006/relationships/hyperlink" Target="https://files.afu.se/Downloads/Transcriptions/Fade%20to%20Black%20(Jimmy%20Church)/" TargetMode="External"/><Relationship Id="rId643" Type="http://schemas.openxmlformats.org/officeDocument/2006/relationships/hyperlink" Target="https://youtu.be/3V-Pl_wNiW8" TargetMode="External"/><Relationship Id="rId1066" Type="http://schemas.openxmlformats.org/officeDocument/2006/relationships/hyperlink" Target="https://files.afu.se/Downloads/Transcriptions/Fade%20to%20Black%20(Jimmy%20Church)/" TargetMode="External"/><Relationship Id="rId1273" Type="http://schemas.openxmlformats.org/officeDocument/2006/relationships/hyperlink" Target="https://youtu.be/C7jrdRqa1qc" TargetMode="External"/><Relationship Id="rId1480" Type="http://schemas.openxmlformats.org/officeDocument/2006/relationships/hyperlink" Target="https://files.afu.se/Downloads/Transcriptions/Fade%20to%20Black%20(Jimmy%20Church)/" TargetMode="External"/><Relationship Id="rId2117" Type="http://schemas.openxmlformats.org/officeDocument/2006/relationships/hyperlink" Target="https://youtu.be/hM71Gxl2XcM" TargetMode="External"/><Relationship Id="rId850" Type="http://schemas.openxmlformats.org/officeDocument/2006/relationships/hyperlink" Target="https://files.afu.se/Downloads/Transcriptions/Fade%20to%20Black%20(Jimmy%20Church)/" TargetMode="External"/><Relationship Id="rId948" Type="http://schemas.openxmlformats.org/officeDocument/2006/relationships/hyperlink" Target="https://files.afu.se/Downloads/Transcriptions/Fade%20to%20Black%20(Jimmy%20Church)/" TargetMode="External"/><Relationship Id="rId1133" Type="http://schemas.openxmlformats.org/officeDocument/2006/relationships/hyperlink" Target="https://youtu.be/dAP3c7OD7eU" TargetMode="External"/><Relationship Id="rId1578" Type="http://schemas.openxmlformats.org/officeDocument/2006/relationships/hyperlink" Target="https://files.afu.se/Downloads/Transcriptions/Fade%20to%20Black%20(Jimmy%20Church)/" TargetMode="External"/><Relationship Id="rId1785" Type="http://schemas.openxmlformats.org/officeDocument/2006/relationships/hyperlink" Target="https://youtu.be/GigOP6aevsM" TargetMode="External"/><Relationship Id="rId1992" Type="http://schemas.openxmlformats.org/officeDocument/2006/relationships/hyperlink" Target="https://files.afu.se/Downloads/Transcriptions/Fade%20to%20Black%20(Jimmy%20Church)/" TargetMode="External"/><Relationship Id="rId77" Type="http://schemas.openxmlformats.org/officeDocument/2006/relationships/hyperlink" Target="https://youtu.be/bhk8YbahgJc" TargetMode="External"/><Relationship Id="rId503" Type="http://schemas.openxmlformats.org/officeDocument/2006/relationships/hyperlink" Target="https://youtu.be/ENh4SSZdgM8" TargetMode="External"/><Relationship Id="rId710" Type="http://schemas.openxmlformats.org/officeDocument/2006/relationships/hyperlink" Target="https://files.afu.se/Downloads/Transcriptions/Fade%20to%20Black%20(Jimmy%20Church)/" TargetMode="External"/><Relationship Id="rId808" Type="http://schemas.openxmlformats.org/officeDocument/2006/relationships/hyperlink" Target="https://files.afu.se/Downloads/Transcriptions/Fade%20to%20Black%20(Jimmy%20Church)/" TargetMode="External"/><Relationship Id="rId1340" Type="http://schemas.openxmlformats.org/officeDocument/2006/relationships/hyperlink" Target="https://files.afu.se/Downloads/Transcriptions/Fade%20to%20Black%20(Jimmy%20Church)/" TargetMode="External"/><Relationship Id="rId1438" Type="http://schemas.openxmlformats.org/officeDocument/2006/relationships/hyperlink" Target="https://files.afu.se/Downloads/Transcriptions/Fade%20to%20Black%20(Jimmy%20Church)/" TargetMode="External"/><Relationship Id="rId1645" Type="http://schemas.openxmlformats.org/officeDocument/2006/relationships/hyperlink" Target="https://youtu.be/ztoOYT1fizs" TargetMode="External"/><Relationship Id="rId1200" Type="http://schemas.openxmlformats.org/officeDocument/2006/relationships/hyperlink" Target="https://files.afu.se/Downloads/Transcriptions/Fade%20to%20Black%20(Jimmy%20Church)/" TargetMode="External"/><Relationship Id="rId1852" Type="http://schemas.openxmlformats.org/officeDocument/2006/relationships/hyperlink" Target="https://files.afu.se/Downloads/Transcriptions/Fade%20to%20Black%20(Jimmy%20Church)/" TargetMode="External"/><Relationship Id="rId1505" Type="http://schemas.openxmlformats.org/officeDocument/2006/relationships/hyperlink" Target="https://youtu.be/WP7gYJ_Bxok" TargetMode="External"/><Relationship Id="rId1712" Type="http://schemas.openxmlformats.org/officeDocument/2006/relationships/hyperlink" Target="https://files.afu.se/Downloads/Transcriptions/Fade%20to%20Black%20(Jimmy%20Church)/" TargetMode="External"/><Relationship Id="rId293" Type="http://schemas.openxmlformats.org/officeDocument/2006/relationships/hyperlink" Target="https://youtu.be/fGf09lYv0nE" TargetMode="External"/><Relationship Id="rId2181" Type="http://schemas.openxmlformats.org/officeDocument/2006/relationships/hyperlink" Target="https://youtu.be/-har0lkto3M" TargetMode="External"/><Relationship Id="rId153" Type="http://schemas.openxmlformats.org/officeDocument/2006/relationships/hyperlink" Target="https://youtu.be/Z9iVnLTwiaw" TargetMode="External"/><Relationship Id="rId360" Type="http://schemas.openxmlformats.org/officeDocument/2006/relationships/hyperlink" Target="https://files.afu.se/Downloads/Transcriptions/Fade%20to%20Black%20(Jimmy%20Church)/" TargetMode="External"/><Relationship Id="rId598" Type="http://schemas.openxmlformats.org/officeDocument/2006/relationships/hyperlink" Target="https://files.afu.se/Downloads/Transcriptions/Fade%20to%20Black%20(Jimmy%20Church)/" TargetMode="External"/><Relationship Id="rId2041" Type="http://schemas.openxmlformats.org/officeDocument/2006/relationships/hyperlink" Target="https://youtu.be/eySmdvKqF28" TargetMode="External"/><Relationship Id="rId220" Type="http://schemas.openxmlformats.org/officeDocument/2006/relationships/hyperlink" Target="https://files.afu.se/Downloads/Transcriptions/Fade%20to%20Black%20(Jimmy%20Church)/" TargetMode="External"/><Relationship Id="rId458" Type="http://schemas.openxmlformats.org/officeDocument/2006/relationships/hyperlink" Target="https://files.afu.se/Downloads/Transcriptions/Fade%20to%20Black%20(Jimmy%20Church)/" TargetMode="External"/><Relationship Id="rId665" Type="http://schemas.openxmlformats.org/officeDocument/2006/relationships/hyperlink" Target="https://youtu.be/D00RZ0wPx40" TargetMode="External"/><Relationship Id="rId872" Type="http://schemas.openxmlformats.org/officeDocument/2006/relationships/hyperlink" Target="https://files.afu.se/Downloads/Transcriptions/Fade%20to%20Black%20(Jimmy%20Church)/" TargetMode="External"/><Relationship Id="rId1088" Type="http://schemas.openxmlformats.org/officeDocument/2006/relationships/hyperlink" Target="https://files.afu.se/Downloads/Transcriptions/Fade%20to%20Black%20(Jimmy%20Church)/" TargetMode="External"/><Relationship Id="rId1295" Type="http://schemas.openxmlformats.org/officeDocument/2006/relationships/hyperlink" Target="https://youtu.be/jQKzmuLmvno" TargetMode="External"/><Relationship Id="rId2139" Type="http://schemas.openxmlformats.org/officeDocument/2006/relationships/hyperlink" Target="https://youtu.be/f8CWAAhaCRQ" TargetMode="External"/><Relationship Id="rId318" Type="http://schemas.openxmlformats.org/officeDocument/2006/relationships/hyperlink" Target="https://files.afu.se/Downloads/Transcriptions/Fade%20to%20Black%20(Jimmy%20Church)/" TargetMode="External"/><Relationship Id="rId525" Type="http://schemas.openxmlformats.org/officeDocument/2006/relationships/hyperlink" Target="https://youtu.be/3BrTjqV0Qns" TargetMode="External"/><Relationship Id="rId732" Type="http://schemas.openxmlformats.org/officeDocument/2006/relationships/hyperlink" Target="https://files.afu.se/Downloads/Transcriptions/Fade%20to%20Black%20(Jimmy%20Church)/" TargetMode="External"/><Relationship Id="rId1155" Type="http://schemas.openxmlformats.org/officeDocument/2006/relationships/hyperlink" Target="https://youtu.be/VxLF4nQEKnY" TargetMode="External"/><Relationship Id="rId1362" Type="http://schemas.openxmlformats.org/officeDocument/2006/relationships/hyperlink" Target="https://files.afu.se/Downloads/Transcriptions/Fade%20to%20Black%20(Jimmy%20Church)/" TargetMode="External"/><Relationship Id="rId2206" Type="http://schemas.openxmlformats.org/officeDocument/2006/relationships/hyperlink" Target="https://files.afu.se/Downloads/Transcriptions/Fade%20to%20Black%20(Jimmy%20Church)/" TargetMode="External"/><Relationship Id="rId99" Type="http://schemas.openxmlformats.org/officeDocument/2006/relationships/hyperlink" Target="https://youtu.be/F6R452AUH74" TargetMode="External"/><Relationship Id="rId1015" Type="http://schemas.openxmlformats.org/officeDocument/2006/relationships/hyperlink" Target="https://youtu.be/oydQBrQgUjY" TargetMode="External"/><Relationship Id="rId1222" Type="http://schemas.openxmlformats.org/officeDocument/2006/relationships/hyperlink" Target="https://files.afu.se/Downloads/Transcriptions/Fade%20to%20Black%20(Jimmy%20Church)/" TargetMode="External"/><Relationship Id="rId1667" Type="http://schemas.openxmlformats.org/officeDocument/2006/relationships/hyperlink" Target="https://youtu.be/16Wdtm6ZEx4" TargetMode="External"/><Relationship Id="rId1874" Type="http://schemas.openxmlformats.org/officeDocument/2006/relationships/hyperlink" Target="https://files.afu.se/Downloads/Transcriptions/Fade%20to%20Black%20(Jimmy%20Church)/" TargetMode="External"/><Relationship Id="rId1527" Type="http://schemas.openxmlformats.org/officeDocument/2006/relationships/hyperlink" Target="https://youtu.be/8M5K0qq3k6E" TargetMode="External"/><Relationship Id="rId1734" Type="http://schemas.openxmlformats.org/officeDocument/2006/relationships/hyperlink" Target="https://files.afu.se/Downloads/Transcriptions/Fade%20to%20Black%20(Jimmy%20Church)/" TargetMode="External"/><Relationship Id="rId1941" Type="http://schemas.openxmlformats.org/officeDocument/2006/relationships/hyperlink" Target="https://youtu.be/sRKaVNd9m70" TargetMode="External"/><Relationship Id="rId26" Type="http://schemas.openxmlformats.org/officeDocument/2006/relationships/hyperlink" Target="https://files.afu.se/Downloads/Transcriptions/Fade%20to%20Black%20(Jimmy%20Church)/" TargetMode="External"/><Relationship Id="rId175" Type="http://schemas.openxmlformats.org/officeDocument/2006/relationships/hyperlink" Target="https://youtu.be/Uh4DGjpNU3s" TargetMode="External"/><Relationship Id="rId1801" Type="http://schemas.openxmlformats.org/officeDocument/2006/relationships/hyperlink" Target="https://youtu.be/pFIMMFEhu8Q" TargetMode="External"/><Relationship Id="rId382" Type="http://schemas.openxmlformats.org/officeDocument/2006/relationships/hyperlink" Target="https://files.afu.se/Downloads/Transcriptions/Fade%20to%20Black%20(Jimmy%20Church)/" TargetMode="External"/><Relationship Id="rId687" Type="http://schemas.openxmlformats.org/officeDocument/2006/relationships/hyperlink" Target="https://youtu.be/CncEEost3_4" TargetMode="External"/><Relationship Id="rId2063" Type="http://schemas.openxmlformats.org/officeDocument/2006/relationships/hyperlink" Target="https://youtu.be/73pIGeFx1VQ" TargetMode="External"/><Relationship Id="rId242" Type="http://schemas.openxmlformats.org/officeDocument/2006/relationships/hyperlink" Target="https://files.afu.se/Downloads/Transcriptions/Fade%20to%20Black%20(Jimmy%20Church)/" TargetMode="External"/><Relationship Id="rId894" Type="http://schemas.openxmlformats.org/officeDocument/2006/relationships/hyperlink" Target="https://files.afu.se/Downloads/Transcriptions/Fade%20to%20Black%20(Jimmy%20Church)/" TargetMode="External"/><Relationship Id="rId1177" Type="http://schemas.openxmlformats.org/officeDocument/2006/relationships/hyperlink" Target="https://youtu.be/S_5PhrZYva4" TargetMode="External"/><Relationship Id="rId2130" Type="http://schemas.openxmlformats.org/officeDocument/2006/relationships/hyperlink" Target="https://files.afu.se/Downloads/Transcriptions/Fade%20to%20Black%20(Jimmy%20Church)/" TargetMode="External"/><Relationship Id="rId102" Type="http://schemas.openxmlformats.org/officeDocument/2006/relationships/hyperlink" Target="https://files.afu.se/Downloads/Transcriptions/Fade%20to%20Black%20(Jimmy%20Church)/" TargetMode="External"/><Relationship Id="rId547" Type="http://schemas.openxmlformats.org/officeDocument/2006/relationships/hyperlink" Target="https://youtu.be/FsVMkEKoG1c" TargetMode="External"/><Relationship Id="rId754" Type="http://schemas.openxmlformats.org/officeDocument/2006/relationships/hyperlink" Target="https://files.afu.se/Downloads/Transcriptions/Fade%20to%20Black%20(Jimmy%20Church)/" TargetMode="External"/><Relationship Id="rId961" Type="http://schemas.openxmlformats.org/officeDocument/2006/relationships/hyperlink" Target="https://youtu.be/gJppPu9_QiY" TargetMode="External"/><Relationship Id="rId1384" Type="http://schemas.openxmlformats.org/officeDocument/2006/relationships/hyperlink" Target="https://files.afu.se/Downloads/Transcriptions/Fade%20to%20Black%20(Jimmy%20Church)/" TargetMode="External"/><Relationship Id="rId1591" Type="http://schemas.openxmlformats.org/officeDocument/2006/relationships/hyperlink" Target="https://youtu.be/29wz3r3h4Hs" TargetMode="External"/><Relationship Id="rId1689" Type="http://schemas.openxmlformats.org/officeDocument/2006/relationships/hyperlink" Target="https://youtu.be/nvkaYPaM7ws" TargetMode="External"/><Relationship Id="rId90" Type="http://schemas.openxmlformats.org/officeDocument/2006/relationships/hyperlink" Target="https://files.afu.se/Downloads/Transcriptions/Fade%20to%20Black%20(Jimmy%20Church)/" TargetMode="External"/><Relationship Id="rId407" Type="http://schemas.openxmlformats.org/officeDocument/2006/relationships/hyperlink" Target="https://youtu.be/fMV9qytOS8A" TargetMode="External"/><Relationship Id="rId614" Type="http://schemas.openxmlformats.org/officeDocument/2006/relationships/hyperlink" Target="https://files.afu.se/Downloads/Transcriptions/Fade%20to%20Black%20(Jimmy%20Church)/" TargetMode="External"/><Relationship Id="rId821" Type="http://schemas.openxmlformats.org/officeDocument/2006/relationships/hyperlink" Target="https://youtu.be/8Cqckh9UWCE" TargetMode="External"/><Relationship Id="rId1037" Type="http://schemas.openxmlformats.org/officeDocument/2006/relationships/hyperlink" Target="https://youtu.be/F_Wn-SbSmhk" TargetMode="External"/><Relationship Id="rId1244" Type="http://schemas.openxmlformats.org/officeDocument/2006/relationships/hyperlink" Target="https://files.afu.se/Downloads/Transcriptions/Fade%20to%20Black%20(Jimmy%20Church)/" TargetMode="External"/><Relationship Id="rId1451" Type="http://schemas.openxmlformats.org/officeDocument/2006/relationships/hyperlink" Target="https://youtu.be/spRIKh1Y_qQ" TargetMode="External"/><Relationship Id="rId1896" Type="http://schemas.openxmlformats.org/officeDocument/2006/relationships/hyperlink" Target="https://files.afu.se/Downloads/Transcriptions/Fade%20to%20Black%20(Jimmy%20Church)/" TargetMode="External"/><Relationship Id="rId919" Type="http://schemas.openxmlformats.org/officeDocument/2006/relationships/hyperlink" Target="https://youtu.be/1FGbLXgrd8I" TargetMode="External"/><Relationship Id="rId1104" Type="http://schemas.openxmlformats.org/officeDocument/2006/relationships/hyperlink" Target="https://files.afu.se/Downloads/Transcriptions/Fade%20to%20Black%20(Jimmy%20Church)/" TargetMode="External"/><Relationship Id="rId1311" Type="http://schemas.openxmlformats.org/officeDocument/2006/relationships/hyperlink" Target="https://youtu.be/SQmHVriDFHQ" TargetMode="External"/><Relationship Id="rId1549" Type="http://schemas.openxmlformats.org/officeDocument/2006/relationships/hyperlink" Target="https://youtu.be/zQsbY6OCXgM" TargetMode="External"/><Relationship Id="rId1756" Type="http://schemas.openxmlformats.org/officeDocument/2006/relationships/hyperlink" Target="https://files.afu.se/Downloads/Transcriptions/Fade%20to%20Black%20(Jimmy%20Church)/" TargetMode="External"/><Relationship Id="rId1963" Type="http://schemas.openxmlformats.org/officeDocument/2006/relationships/hyperlink" Target="https://youtu.be/mj_NTMVXZss" TargetMode="External"/><Relationship Id="rId48" Type="http://schemas.openxmlformats.org/officeDocument/2006/relationships/hyperlink" Target="https://files.afu.se/Downloads/Transcriptions/Fade%20to%20Black%20(Jimmy%20Church)/" TargetMode="External"/><Relationship Id="rId1409" Type="http://schemas.openxmlformats.org/officeDocument/2006/relationships/hyperlink" Target="https://youtu.be/jKuGaBFw2pA" TargetMode="External"/><Relationship Id="rId1616" Type="http://schemas.openxmlformats.org/officeDocument/2006/relationships/hyperlink" Target="https://files.afu.se/Downloads/Transcriptions/Fade%20to%20Black%20(Jimmy%20Church)/" TargetMode="External"/><Relationship Id="rId1823" Type="http://schemas.openxmlformats.org/officeDocument/2006/relationships/hyperlink" Target="https://youtu.be/IzjnKO17lWU" TargetMode="External"/><Relationship Id="rId197" Type="http://schemas.openxmlformats.org/officeDocument/2006/relationships/hyperlink" Target="https://youtu.be/tm9x5T_JTuo" TargetMode="External"/><Relationship Id="rId2085" Type="http://schemas.openxmlformats.org/officeDocument/2006/relationships/hyperlink" Target="https://youtu.be/GLc5mxlBJDU" TargetMode="External"/><Relationship Id="rId264" Type="http://schemas.openxmlformats.org/officeDocument/2006/relationships/hyperlink" Target="https://files.afu.se/Downloads/Transcriptions/Fade%20to%20Black%20(Jimmy%20Church)/" TargetMode="External"/><Relationship Id="rId471" Type="http://schemas.openxmlformats.org/officeDocument/2006/relationships/hyperlink" Target="https://youtu.be/i4flGJVaxtc" TargetMode="External"/><Relationship Id="rId2152" Type="http://schemas.openxmlformats.org/officeDocument/2006/relationships/hyperlink" Target="https://files.afu.se/Downloads/Transcriptions/Fade%20to%20Black%20(Jimmy%20Church)/" TargetMode="External"/><Relationship Id="rId124" Type="http://schemas.openxmlformats.org/officeDocument/2006/relationships/hyperlink" Target="https://files.afu.se/Downloads/Transcriptions/Fade%20to%20Black%20(Jimmy%20Church)/" TargetMode="External"/><Relationship Id="rId569" Type="http://schemas.openxmlformats.org/officeDocument/2006/relationships/hyperlink" Target="https://youtu.be/9QjtAtfhWNI" TargetMode="External"/><Relationship Id="rId776" Type="http://schemas.openxmlformats.org/officeDocument/2006/relationships/hyperlink" Target="https://files.afu.se/Downloads/Transcriptions/Fade%20to%20Black%20(Jimmy%20Church)/" TargetMode="External"/><Relationship Id="rId983" Type="http://schemas.openxmlformats.org/officeDocument/2006/relationships/hyperlink" Target="https://youtu.be/Fm8sRNHh5T4" TargetMode="External"/><Relationship Id="rId1199" Type="http://schemas.openxmlformats.org/officeDocument/2006/relationships/hyperlink" Target="https://youtu.be/0WrX1RWGeJM" TargetMode="External"/><Relationship Id="rId331" Type="http://schemas.openxmlformats.org/officeDocument/2006/relationships/hyperlink" Target="https://youtu.be/1RL0bwmM8dM" TargetMode="External"/><Relationship Id="rId429" Type="http://schemas.openxmlformats.org/officeDocument/2006/relationships/hyperlink" Target="https://youtu.be/Q-pis9QE8Xc" TargetMode="External"/><Relationship Id="rId636" Type="http://schemas.openxmlformats.org/officeDocument/2006/relationships/hyperlink" Target="https://files.afu.se/Downloads/Transcriptions/Fade%20to%20Black%20(Jimmy%20Church)/" TargetMode="External"/><Relationship Id="rId1059" Type="http://schemas.openxmlformats.org/officeDocument/2006/relationships/hyperlink" Target="https://youtu.be/ptAKWOninfI" TargetMode="External"/><Relationship Id="rId1266" Type="http://schemas.openxmlformats.org/officeDocument/2006/relationships/hyperlink" Target="https://files.afu.se/Downloads/Transcriptions/Fade%20to%20Black%20(Jimmy%20Church)/" TargetMode="External"/><Relationship Id="rId1473" Type="http://schemas.openxmlformats.org/officeDocument/2006/relationships/hyperlink" Target="https://youtu.be/sKW-Ak6VXnQ" TargetMode="External"/><Relationship Id="rId2012" Type="http://schemas.openxmlformats.org/officeDocument/2006/relationships/hyperlink" Target="https://files.afu.se/Downloads/Transcriptions/Fade%20to%20Black%20(Jimmy%20Church)/" TargetMode="External"/><Relationship Id="rId843" Type="http://schemas.openxmlformats.org/officeDocument/2006/relationships/hyperlink" Target="https://youtu.be/yHXCboVAR7E" TargetMode="External"/><Relationship Id="rId1126" Type="http://schemas.openxmlformats.org/officeDocument/2006/relationships/hyperlink" Target="https://files.afu.se/Downloads/Transcriptions/Fade%20to%20Black%20(Jimmy%20Church)/" TargetMode="External"/><Relationship Id="rId1680" Type="http://schemas.openxmlformats.org/officeDocument/2006/relationships/hyperlink" Target="https://files.afu.se/Downloads/Transcriptions/Fade%20to%20Black%20(Jimmy%20Church)/" TargetMode="External"/><Relationship Id="rId1778" Type="http://schemas.openxmlformats.org/officeDocument/2006/relationships/hyperlink" Target="https://files.afu.se/Downloads/Transcriptions/Fade%20to%20Black%20(Jimmy%20Church)/" TargetMode="External"/><Relationship Id="rId1985" Type="http://schemas.openxmlformats.org/officeDocument/2006/relationships/hyperlink" Target="https://youtu.be/Vv4vx3PyMs0" TargetMode="External"/><Relationship Id="rId703" Type="http://schemas.openxmlformats.org/officeDocument/2006/relationships/hyperlink" Target="https://youtu.be/cG5TVuOwPRM" TargetMode="External"/><Relationship Id="rId910" Type="http://schemas.openxmlformats.org/officeDocument/2006/relationships/hyperlink" Target="https://files.afu.se/Downloads/Transcriptions/Fade%20to%20Black%20(Jimmy%20Church)/" TargetMode="External"/><Relationship Id="rId1333" Type="http://schemas.openxmlformats.org/officeDocument/2006/relationships/hyperlink" Target="https://youtu.be/bUVZdy7ESA0" TargetMode="External"/><Relationship Id="rId1540" Type="http://schemas.openxmlformats.org/officeDocument/2006/relationships/hyperlink" Target="https://files.afu.se/Downloads/Transcriptions/Fade%20to%20Black%20(Jimmy%20Church)/" TargetMode="External"/><Relationship Id="rId1638" Type="http://schemas.openxmlformats.org/officeDocument/2006/relationships/hyperlink" Target="https://files.afu.se/Downloads/Transcriptions/Fade%20to%20Black%20(Jimmy%20Church)/" TargetMode="External"/><Relationship Id="rId1400" Type="http://schemas.openxmlformats.org/officeDocument/2006/relationships/hyperlink" Target="https://files.afu.se/Downloads/Transcriptions/Fade%20to%20Black%20(Jimmy%20Church)/" TargetMode="External"/><Relationship Id="rId1845" Type="http://schemas.openxmlformats.org/officeDocument/2006/relationships/hyperlink" Target="https://youtu.be/DRpg286hGoA" TargetMode="External"/><Relationship Id="rId1705" Type="http://schemas.openxmlformats.org/officeDocument/2006/relationships/hyperlink" Target="https://youtu.be/UPq_NdQGRQw" TargetMode="External"/><Relationship Id="rId1912" Type="http://schemas.openxmlformats.org/officeDocument/2006/relationships/hyperlink" Target="https://files.afu.se/Downloads/Transcriptions/Fade%20to%20Black%20(Jimmy%20Church)/" TargetMode="External"/><Relationship Id="rId286" Type="http://schemas.openxmlformats.org/officeDocument/2006/relationships/hyperlink" Target="https://files.afu.se/Downloads/Transcriptions/Fade%20to%20Black%20(Jimmy%20Church)/" TargetMode="External"/><Relationship Id="rId493" Type="http://schemas.openxmlformats.org/officeDocument/2006/relationships/hyperlink" Target="https://youtu.be/9Y8WdjV1WQc" TargetMode="External"/><Relationship Id="rId2174" Type="http://schemas.openxmlformats.org/officeDocument/2006/relationships/hyperlink" Target="https://files.afu.se/Downloads/Transcriptions/Fade%20to%20Black%20(Jimmy%20Church)/" TargetMode="External"/><Relationship Id="rId146" Type="http://schemas.openxmlformats.org/officeDocument/2006/relationships/hyperlink" Target="https://files.afu.se/Downloads/Transcriptions/Fade%20to%20Black%20(Jimmy%20Church)/" TargetMode="External"/><Relationship Id="rId353" Type="http://schemas.openxmlformats.org/officeDocument/2006/relationships/hyperlink" Target="https://youtu.be/GpaKhyL0wc8" TargetMode="External"/><Relationship Id="rId560" Type="http://schemas.openxmlformats.org/officeDocument/2006/relationships/hyperlink" Target="https://files.afu.se/Downloads/Transcriptions/Fade%20to%20Black%20(Jimmy%20Church)/" TargetMode="External"/><Relationship Id="rId798" Type="http://schemas.openxmlformats.org/officeDocument/2006/relationships/hyperlink" Target="https://files.afu.se/Downloads/Transcriptions/Fade%20to%20Black%20(Jimmy%20Church)/" TargetMode="External"/><Relationship Id="rId1190" Type="http://schemas.openxmlformats.org/officeDocument/2006/relationships/hyperlink" Target="https://files.afu.se/Downloads/Transcriptions/Fade%20to%20Black%20(Jimmy%20Church)/" TargetMode="External"/><Relationship Id="rId2034" Type="http://schemas.openxmlformats.org/officeDocument/2006/relationships/hyperlink" Target="https://files.afu.se/Downloads/Transcriptions/Fade%20to%20Black%20(Jimmy%20Church)/" TargetMode="External"/><Relationship Id="rId213" Type="http://schemas.openxmlformats.org/officeDocument/2006/relationships/hyperlink" Target="https://youtu.be/4iIcEfWFvnE" TargetMode="External"/><Relationship Id="rId420" Type="http://schemas.openxmlformats.org/officeDocument/2006/relationships/hyperlink" Target="https://files.afu.se/Downloads/Transcriptions/Fade%20to%20Black%20(Jimmy%20Church)/" TargetMode="External"/><Relationship Id="rId658" Type="http://schemas.openxmlformats.org/officeDocument/2006/relationships/hyperlink" Target="https://files.afu.se/Downloads/Transcriptions/Fade%20to%20Black%20(Jimmy%20Church)/" TargetMode="External"/><Relationship Id="rId865" Type="http://schemas.openxmlformats.org/officeDocument/2006/relationships/hyperlink" Target="https://youtu.be/5EBHHKjFY0c" TargetMode="External"/><Relationship Id="rId1050" Type="http://schemas.openxmlformats.org/officeDocument/2006/relationships/hyperlink" Target="https://files.afu.se/Downloads/Transcriptions/Fade%20to%20Black%20(Jimmy%20Church)/" TargetMode="External"/><Relationship Id="rId1288" Type="http://schemas.openxmlformats.org/officeDocument/2006/relationships/hyperlink" Target="https://files.afu.se/Downloads/Transcriptions/Fade%20to%20Black%20(Jimmy%20Church)/" TargetMode="External"/><Relationship Id="rId1495" Type="http://schemas.openxmlformats.org/officeDocument/2006/relationships/hyperlink" Target="https://youtu.be/_8j3jXL296Y" TargetMode="External"/><Relationship Id="rId2101" Type="http://schemas.openxmlformats.org/officeDocument/2006/relationships/hyperlink" Target="https://youtu.be/RqIs1DlMdqU" TargetMode="External"/><Relationship Id="rId518" Type="http://schemas.openxmlformats.org/officeDocument/2006/relationships/hyperlink" Target="https://files.afu.se/Downloads/Transcriptions/Fade%20to%20Black%20(Jimmy%20Church)/" TargetMode="External"/><Relationship Id="rId725" Type="http://schemas.openxmlformats.org/officeDocument/2006/relationships/hyperlink" Target="https://youtu.be/1VgDIolgrTQ" TargetMode="External"/><Relationship Id="rId932" Type="http://schemas.openxmlformats.org/officeDocument/2006/relationships/hyperlink" Target="https://files.afu.se/Downloads/Transcriptions/Fade%20to%20Black%20(Jimmy%20Church)/" TargetMode="External"/><Relationship Id="rId1148" Type="http://schemas.openxmlformats.org/officeDocument/2006/relationships/hyperlink" Target="https://files.afu.se/Downloads/Transcriptions/Fade%20to%20Black%20(Jimmy%20Church)/" TargetMode="External"/><Relationship Id="rId1355" Type="http://schemas.openxmlformats.org/officeDocument/2006/relationships/hyperlink" Target="https://youtu.be/syYAtMU3P5s" TargetMode="External"/><Relationship Id="rId1562" Type="http://schemas.openxmlformats.org/officeDocument/2006/relationships/hyperlink" Target="https://files.afu.se/Downloads/Transcriptions/Fade%20to%20Black%20(Jimmy%20Church)/" TargetMode="External"/><Relationship Id="rId1008" Type="http://schemas.openxmlformats.org/officeDocument/2006/relationships/hyperlink" Target="https://files.afu.se/Downloads/Transcriptions/Fade%20to%20Black%20(Jimmy%20Church)/" TargetMode="External"/><Relationship Id="rId1215" Type="http://schemas.openxmlformats.org/officeDocument/2006/relationships/hyperlink" Target="https://youtu.be/UF3Em4IN72k" TargetMode="External"/><Relationship Id="rId1422" Type="http://schemas.openxmlformats.org/officeDocument/2006/relationships/hyperlink" Target="https://files.afu.se/Downloads/Transcriptions/Fade%20to%20Black%20(Jimmy%20Church)/" TargetMode="External"/><Relationship Id="rId1867" Type="http://schemas.openxmlformats.org/officeDocument/2006/relationships/hyperlink" Target="https://youtu.be/jmKHEqF_6Yw" TargetMode="External"/><Relationship Id="rId61" Type="http://schemas.openxmlformats.org/officeDocument/2006/relationships/hyperlink" Target="https://youtu.be/MbOBioGU-Wk" TargetMode="External"/><Relationship Id="rId1727" Type="http://schemas.openxmlformats.org/officeDocument/2006/relationships/hyperlink" Target="https://youtu.be/F-KhLNM1Klc" TargetMode="External"/><Relationship Id="rId1934" Type="http://schemas.openxmlformats.org/officeDocument/2006/relationships/hyperlink" Target="https://files.afu.se/Downloads/Transcriptions/Fade%20to%20Black%20(Jimmy%20Church)/" TargetMode="External"/><Relationship Id="rId19" Type="http://schemas.openxmlformats.org/officeDocument/2006/relationships/hyperlink" Target="https://youtu.be/sBsKAJvOzgM" TargetMode="External"/><Relationship Id="rId2196" Type="http://schemas.openxmlformats.org/officeDocument/2006/relationships/hyperlink" Target="https://files.afu.se/Downloads/Transcriptions/Fade%20to%20Black%20(Jimmy%20Church)/" TargetMode="External"/><Relationship Id="rId168" Type="http://schemas.openxmlformats.org/officeDocument/2006/relationships/hyperlink" Target="https://files.afu.se/Downloads/Transcriptions/Fade%20to%20Black%20(Jimmy%20Church)/" TargetMode="External"/><Relationship Id="rId375" Type="http://schemas.openxmlformats.org/officeDocument/2006/relationships/hyperlink" Target="https://youtu.be/ln3RoMplGsY" TargetMode="External"/><Relationship Id="rId582" Type="http://schemas.openxmlformats.org/officeDocument/2006/relationships/hyperlink" Target="https://files.afu.se/Downloads/Transcriptions/Fade%20to%20Black%20(Jimmy%20Church)/" TargetMode="External"/><Relationship Id="rId2056" Type="http://schemas.openxmlformats.org/officeDocument/2006/relationships/hyperlink" Target="https://files.afu.se/Downloads/Transcriptions/Fade%20to%20Black%20(Jimmy%20Church)/" TargetMode="External"/><Relationship Id="rId3" Type="http://schemas.openxmlformats.org/officeDocument/2006/relationships/hyperlink" Target="https://youtu.be/cEmqXOklHQw" TargetMode="External"/><Relationship Id="rId235" Type="http://schemas.openxmlformats.org/officeDocument/2006/relationships/hyperlink" Target="https://youtu.be/Zi_aK9IYmbQ" TargetMode="External"/><Relationship Id="rId442" Type="http://schemas.openxmlformats.org/officeDocument/2006/relationships/hyperlink" Target="https://files.afu.se/Downloads/Transcriptions/Fade%20to%20Black%20(Jimmy%20Church)/" TargetMode="External"/><Relationship Id="rId887" Type="http://schemas.openxmlformats.org/officeDocument/2006/relationships/hyperlink" Target="https://youtu.be/l_Bhj3tm7Cs" TargetMode="External"/><Relationship Id="rId1072" Type="http://schemas.openxmlformats.org/officeDocument/2006/relationships/hyperlink" Target="https://files.afu.se/Downloads/Transcriptions/Fade%20to%20Black%20(Jimmy%20Church)/" TargetMode="External"/><Relationship Id="rId2123" Type="http://schemas.openxmlformats.org/officeDocument/2006/relationships/hyperlink" Target="https://youtu.be/RSXL_vNYRX0" TargetMode="External"/><Relationship Id="rId302" Type="http://schemas.openxmlformats.org/officeDocument/2006/relationships/hyperlink" Target="https://files.afu.se/Downloads/Transcriptions/Fade%20to%20Black%20(Jimmy%20Church)/" TargetMode="External"/><Relationship Id="rId747" Type="http://schemas.openxmlformats.org/officeDocument/2006/relationships/hyperlink" Target="https://youtu.be/0gXhLxyNbW0" TargetMode="External"/><Relationship Id="rId954" Type="http://schemas.openxmlformats.org/officeDocument/2006/relationships/hyperlink" Target="https://files.afu.se/Downloads/Transcriptions/Fade%20to%20Black%20(Jimmy%20Church)/" TargetMode="External"/><Relationship Id="rId1377" Type="http://schemas.openxmlformats.org/officeDocument/2006/relationships/hyperlink" Target="https://youtu.be/h34TNHBTQpE" TargetMode="External"/><Relationship Id="rId1584" Type="http://schemas.openxmlformats.org/officeDocument/2006/relationships/hyperlink" Target="https://files.afu.se/Downloads/Transcriptions/Fade%20to%20Black%20(Jimmy%20Church)/" TargetMode="External"/><Relationship Id="rId1791" Type="http://schemas.openxmlformats.org/officeDocument/2006/relationships/hyperlink" Target="https://youtu.be/7R7CIs9V3Vg" TargetMode="External"/><Relationship Id="rId83" Type="http://schemas.openxmlformats.org/officeDocument/2006/relationships/hyperlink" Target="https://youtu.be/bynNrCwdq_4" TargetMode="External"/><Relationship Id="rId607" Type="http://schemas.openxmlformats.org/officeDocument/2006/relationships/hyperlink" Target="https://youtu.be/qaB5Kw83ad8" TargetMode="External"/><Relationship Id="rId814" Type="http://schemas.openxmlformats.org/officeDocument/2006/relationships/hyperlink" Target="https://files.afu.se/Downloads/Transcriptions/Fade%20to%20Black%20(Jimmy%20Church)/" TargetMode="External"/><Relationship Id="rId1237" Type="http://schemas.openxmlformats.org/officeDocument/2006/relationships/hyperlink" Target="https://youtu.be/EI6bVcR12Ms" TargetMode="External"/><Relationship Id="rId1444" Type="http://schemas.openxmlformats.org/officeDocument/2006/relationships/hyperlink" Target="https://files.afu.se/Downloads/Transcriptions/Fade%20to%20Black%20(Jimmy%20Church)/" TargetMode="External"/><Relationship Id="rId1651" Type="http://schemas.openxmlformats.org/officeDocument/2006/relationships/hyperlink" Target="https://youtu.be/eIEchKHVfRI" TargetMode="External"/><Relationship Id="rId1889" Type="http://schemas.openxmlformats.org/officeDocument/2006/relationships/hyperlink" Target="https://youtu.be/iwEZC9lj5ak" TargetMode="External"/><Relationship Id="rId1304" Type="http://schemas.openxmlformats.org/officeDocument/2006/relationships/hyperlink" Target="https://files.afu.se/Downloads/Transcriptions/Fade%20to%20Black%20(Jimmy%20Church)/" TargetMode="External"/><Relationship Id="rId1511" Type="http://schemas.openxmlformats.org/officeDocument/2006/relationships/hyperlink" Target="https://youtu.be/V-aYAmLXB-Q" TargetMode="External"/><Relationship Id="rId1749" Type="http://schemas.openxmlformats.org/officeDocument/2006/relationships/hyperlink" Target="https://youtu.be/gIuc2Ia30tA" TargetMode="External"/><Relationship Id="rId1956" Type="http://schemas.openxmlformats.org/officeDocument/2006/relationships/hyperlink" Target="https://files.afu.se/Downloads/Transcriptions/Fade%20to%20Black%20(Jimmy%20Church)/" TargetMode="External"/><Relationship Id="rId1609" Type="http://schemas.openxmlformats.org/officeDocument/2006/relationships/hyperlink" Target="https://youtu.be/vXYbpS-QlJY" TargetMode="External"/><Relationship Id="rId1816" Type="http://schemas.openxmlformats.org/officeDocument/2006/relationships/hyperlink" Target="https://files.afu.se/Downloads/Transcriptions/Fade%20to%20Black%20(Jimmy%20Church)/" TargetMode="External"/><Relationship Id="rId10" Type="http://schemas.openxmlformats.org/officeDocument/2006/relationships/hyperlink" Target="https://files.afu.se/Downloads/Transcriptions/Fade%20to%20Black%20(Jimmy%20Church)/" TargetMode="External"/><Relationship Id="rId397" Type="http://schemas.openxmlformats.org/officeDocument/2006/relationships/hyperlink" Target="https://youtu.be/z4F-5lClvsI" TargetMode="External"/><Relationship Id="rId2078" Type="http://schemas.openxmlformats.org/officeDocument/2006/relationships/hyperlink" Target="https://files.afu.se/Downloads/Transcriptions/Fade%20to%20Black%20(Jimmy%20Church)/" TargetMode="External"/><Relationship Id="rId257" Type="http://schemas.openxmlformats.org/officeDocument/2006/relationships/hyperlink" Target="https://youtu.be/yAwqQ6piGQU" TargetMode="External"/><Relationship Id="rId464" Type="http://schemas.openxmlformats.org/officeDocument/2006/relationships/hyperlink" Target="https://files.afu.se/Downloads/Transcriptions/Fade%20to%20Black%20(Jimmy%20Church)/" TargetMode="External"/><Relationship Id="rId1094" Type="http://schemas.openxmlformats.org/officeDocument/2006/relationships/hyperlink" Target="https://files.afu.se/Downloads/Transcriptions/Fade%20to%20Black%20(Jimmy%20Church)/" TargetMode="External"/><Relationship Id="rId2145" Type="http://schemas.openxmlformats.org/officeDocument/2006/relationships/hyperlink" Target="https://youtu.be/QY8wWlTbykQ" TargetMode="External"/><Relationship Id="rId117" Type="http://schemas.openxmlformats.org/officeDocument/2006/relationships/hyperlink" Target="https://youtu.be/gWlIlyRcs1s" TargetMode="External"/><Relationship Id="rId671" Type="http://schemas.openxmlformats.org/officeDocument/2006/relationships/hyperlink" Target="https://youtu.be/C797vgCvx9c" TargetMode="External"/><Relationship Id="rId769" Type="http://schemas.openxmlformats.org/officeDocument/2006/relationships/hyperlink" Target="https://youtu.be/Fii4vTrbSxA" TargetMode="External"/><Relationship Id="rId976" Type="http://schemas.openxmlformats.org/officeDocument/2006/relationships/hyperlink" Target="https://files.afu.se/Downloads/Transcriptions/Fade%20to%20Black%20(Jimmy%20Church)/" TargetMode="External"/><Relationship Id="rId1399" Type="http://schemas.openxmlformats.org/officeDocument/2006/relationships/hyperlink" Target="https://youtu.be/ofnY3dKnXk4" TargetMode="External"/><Relationship Id="rId324" Type="http://schemas.openxmlformats.org/officeDocument/2006/relationships/hyperlink" Target="https://files.afu.se/Downloads/Transcriptions/Fade%20to%20Black%20(Jimmy%20Church)/" TargetMode="External"/><Relationship Id="rId531" Type="http://schemas.openxmlformats.org/officeDocument/2006/relationships/hyperlink" Target="https://youtu.be/8cl5Xi3Fqxk" TargetMode="External"/><Relationship Id="rId629" Type="http://schemas.openxmlformats.org/officeDocument/2006/relationships/hyperlink" Target="https://youtu.be/8Gj8wG9EzvM" TargetMode="External"/><Relationship Id="rId1161" Type="http://schemas.openxmlformats.org/officeDocument/2006/relationships/hyperlink" Target="https://youtu.be/FAjwwVLIOsA" TargetMode="External"/><Relationship Id="rId1259" Type="http://schemas.openxmlformats.org/officeDocument/2006/relationships/hyperlink" Target="https://youtu.be/UlCCIwA8Ido" TargetMode="External"/><Relationship Id="rId1466" Type="http://schemas.openxmlformats.org/officeDocument/2006/relationships/hyperlink" Target="https://files.afu.se/Downloads/Transcriptions/Fade%20to%20Black%20(Jimmy%20Church)/" TargetMode="External"/><Relationship Id="rId2005" Type="http://schemas.openxmlformats.org/officeDocument/2006/relationships/hyperlink" Target="https://youtu.be/_LKlpx_ekPA" TargetMode="External"/><Relationship Id="rId2212" Type="http://schemas.openxmlformats.org/officeDocument/2006/relationships/hyperlink" Target="https://files.afu.se/Downloads/Transcriptions/Fade%20to%20Black%20(Jimmy%20Church)/" TargetMode="External"/><Relationship Id="rId836" Type="http://schemas.openxmlformats.org/officeDocument/2006/relationships/hyperlink" Target="https://files.afu.se/Downloads/Transcriptions/Fade%20to%20Black%20(Jimmy%20Church)/" TargetMode="External"/><Relationship Id="rId1021" Type="http://schemas.openxmlformats.org/officeDocument/2006/relationships/hyperlink" Target="https://youtu.be/YZb-cOpbaV0" TargetMode="External"/><Relationship Id="rId1119" Type="http://schemas.openxmlformats.org/officeDocument/2006/relationships/hyperlink" Target="https://youtu.be/tQARrpIFQcs" TargetMode="External"/><Relationship Id="rId1673" Type="http://schemas.openxmlformats.org/officeDocument/2006/relationships/hyperlink" Target="https://youtu.be/2-KIRmNM3Fc" TargetMode="External"/><Relationship Id="rId1880" Type="http://schemas.openxmlformats.org/officeDocument/2006/relationships/hyperlink" Target="https://files.afu.se/Downloads/Transcriptions/Fade%20to%20Black%20(Jimmy%20Church)/" TargetMode="External"/><Relationship Id="rId1978" Type="http://schemas.openxmlformats.org/officeDocument/2006/relationships/hyperlink" Target="https://files.afu.se/Downloads/Transcriptions/Fade%20to%20Black%20(Jimmy%20Church)/" TargetMode="External"/><Relationship Id="rId903" Type="http://schemas.openxmlformats.org/officeDocument/2006/relationships/hyperlink" Target="https://youtu.be/UtLYOtSFfng" TargetMode="External"/><Relationship Id="rId1326" Type="http://schemas.openxmlformats.org/officeDocument/2006/relationships/hyperlink" Target="https://files.afu.se/Downloads/Transcriptions/Fade%20to%20Black%20(Jimmy%20Church)/" TargetMode="External"/><Relationship Id="rId1533" Type="http://schemas.openxmlformats.org/officeDocument/2006/relationships/hyperlink" Target="https://youtu.be/E3QUxmSZxbk" TargetMode="External"/><Relationship Id="rId1740" Type="http://schemas.openxmlformats.org/officeDocument/2006/relationships/hyperlink" Target="https://files.afu.se/Downloads/Transcriptions/Fade%20to%20Black%20(Jimmy%20Church)/" TargetMode="External"/><Relationship Id="rId32" Type="http://schemas.openxmlformats.org/officeDocument/2006/relationships/hyperlink" Target="https://files.afu.se/Downloads/Transcriptions/Fade%20to%20Black%20(Jimmy%20Church)/" TargetMode="External"/><Relationship Id="rId1600" Type="http://schemas.openxmlformats.org/officeDocument/2006/relationships/hyperlink" Target="https://files.afu.se/Downloads/Transcriptions/Fade%20to%20Black%20(Jimmy%20Church)/" TargetMode="External"/><Relationship Id="rId1838" Type="http://schemas.openxmlformats.org/officeDocument/2006/relationships/hyperlink" Target="https://files.afu.se/Downloads/Transcriptions/Fade%20to%20Black%20(Jimmy%20Church)/" TargetMode="External"/><Relationship Id="rId181" Type="http://schemas.openxmlformats.org/officeDocument/2006/relationships/hyperlink" Target="https://youtu.be/V95XAhlONV0" TargetMode="External"/><Relationship Id="rId1905" Type="http://schemas.openxmlformats.org/officeDocument/2006/relationships/hyperlink" Target="https://youtu.be/trM4Ext9syg" TargetMode="External"/><Relationship Id="rId279" Type="http://schemas.openxmlformats.org/officeDocument/2006/relationships/hyperlink" Target="https://youtu.be/3YGb5z0e5Ys" TargetMode="External"/><Relationship Id="rId486" Type="http://schemas.openxmlformats.org/officeDocument/2006/relationships/hyperlink" Target="https://files.afu.se/Downloads/Transcriptions/Fade%20to%20Black%20(Jimmy%20Church)/" TargetMode="External"/><Relationship Id="rId693" Type="http://schemas.openxmlformats.org/officeDocument/2006/relationships/hyperlink" Target="https://youtu.be/6-Co1Z3YnD0" TargetMode="External"/><Relationship Id="rId2167" Type="http://schemas.openxmlformats.org/officeDocument/2006/relationships/hyperlink" Target="https://youtu.be/X1EpH-ptGks" TargetMode="External"/><Relationship Id="rId139" Type="http://schemas.openxmlformats.org/officeDocument/2006/relationships/hyperlink" Target="https://youtu.be/Uo6KfERqZHI" TargetMode="External"/><Relationship Id="rId346" Type="http://schemas.openxmlformats.org/officeDocument/2006/relationships/hyperlink" Target="https://files.afu.se/Downloads/Transcriptions/Fade%20to%20Black%20(Jimmy%20Church)/" TargetMode="External"/><Relationship Id="rId553" Type="http://schemas.openxmlformats.org/officeDocument/2006/relationships/hyperlink" Target="https://youtu.be/zsiY4A4Tdvc" TargetMode="External"/><Relationship Id="rId760" Type="http://schemas.openxmlformats.org/officeDocument/2006/relationships/hyperlink" Target="https://files.afu.se/Downloads/Transcriptions/Fade%20to%20Black%20(Jimmy%20Church)/" TargetMode="External"/><Relationship Id="rId998" Type="http://schemas.openxmlformats.org/officeDocument/2006/relationships/hyperlink" Target="https://files.afu.se/Downloads/Transcriptions/Fade%20to%20Black%20(Jimmy%20Church)/" TargetMode="External"/><Relationship Id="rId1183" Type="http://schemas.openxmlformats.org/officeDocument/2006/relationships/hyperlink" Target="https://youtu.be/todlgV2fl6o" TargetMode="External"/><Relationship Id="rId1390" Type="http://schemas.openxmlformats.org/officeDocument/2006/relationships/hyperlink" Target="https://files.afu.se/Downloads/Transcriptions/Fade%20to%20Black%20(Jimmy%20Church)/" TargetMode="External"/><Relationship Id="rId2027" Type="http://schemas.openxmlformats.org/officeDocument/2006/relationships/hyperlink" Target="https://youtu.be/4sosYyMDHdg" TargetMode="External"/><Relationship Id="rId206" Type="http://schemas.openxmlformats.org/officeDocument/2006/relationships/hyperlink" Target="https://files.afu.se/Downloads/Transcriptions/Fade%20to%20Black%20(Jimmy%20Church)/" TargetMode="External"/><Relationship Id="rId413" Type="http://schemas.openxmlformats.org/officeDocument/2006/relationships/hyperlink" Target="https://youtu.be/o7kXqgsf-XI" TargetMode="External"/><Relationship Id="rId858" Type="http://schemas.openxmlformats.org/officeDocument/2006/relationships/hyperlink" Target="https://files.afu.se/Downloads/Transcriptions/Fade%20to%20Black%20(Jimmy%20Church)/" TargetMode="External"/><Relationship Id="rId1043" Type="http://schemas.openxmlformats.org/officeDocument/2006/relationships/hyperlink" Target="https://youtu.be/3X-BkCSleJI" TargetMode="External"/><Relationship Id="rId1488" Type="http://schemas.openxmlformats.org/officeDocument/2006/relationships/hyperlink" Target="https://files.afu.se/Downloads/Transcriptions/Fade%20to%20Black%20(Jimmy%20Church)/" TargetMode="External"/><Relationship Id="rId1695" Type="http://schemas.openxmlformats.org/officeDocument/2006/relationships/hyperlink" Target="https://youtu.be/DbLrRsLoofs" TargetMode="External"/><Relationship Id="rId620" Type="http://schemas.openxmlformats.org/officeDocument/2006/relationships/hyperlink" Target="https://files.afu.se/Downloads/Transcriptions/Fade%20to%20Black%20(Jimmy%20Church)/" TargetMode="External"/><Relationship Id="rId718" Type="http://schemas.openxmlformats.org/officeDocument/2006/relationships/hyperlink" Target="https://files.afu.se/Downloads/Transcriptions/Fade%20to%20Black%20(Jimmy%20Church)/" TargetMode="External"/><Relationship Id="rId925" Type="http://schemas.openxmlformats.org/officeDocument/2006/relationships/hyperlink" Target="https://youtu.be/Fh58MW1GnWo" TargetMode="External"/><Relationship Id="rId1250" Type="http://schemas.openxmlformats.org/officeDocument/2006/relationships/hyperlink" Target="https://files.afu.se/Downloads/Transcriptions/Fade%20to%20Black%20(Jimmy%20Church)/" TargetMode="External"/><Relationship Id="rId1348" Type="http://schemas.openxmlformats.org/officeDocument/2006/relationships/hyperlink" Target="https://files.afu.se/Downloads/Transcriptions/Fade%20to%20Black%20(Jimmy%20Church)/" TargetMode="External"/><Relationship Id="rId1555" Type="http://schemas.openxmlformats.org/officeDocument/2006/relationships/hyperlink" Target="https://youtu.be/W2cj0FMKeXo" TargetMode="External"/><Relationship Id="rId1762" Type="http://schemas.openxmlformats.org/officeDocument/2006/relationships/hyperlink" Target="https://files.afu.se/Downloads/Transcriptions/Fade%20to%20Black%20(Jimmy%20Church)/" TargetMode="External"/><Relationship Id="rId1110" Type="http://schemas.openxmlformats.org/officeDocument/2006/relationships/hyperlink" Target="https://files.afu.se/Downloads/Transcriptions/Fade%20to%20Black%20(Jimmy%20Church)/" TargetMode="External"/><Relationship Id="rId1208" Type="http://schemas.openxmlformats.org/officeDocument/2006/relationships/hyperlink" Target="https://files.afu.se/Downloads/Transcriptions/Fade%20to%20Black%20(Jimmy%20Church)/" TargetMode="External"/><Relationship Id="rId1415" Type="http://schemas.openxmlformats.org/officeDocument/2006/relationships/hyperlink" Target="https://youtu.be/RuAaSC4V1fU" TargetMode="External"/><Relationship Id="rId54" Type="http://schemas.openxmlformats.org/officeDocument/2006/relationships/hyperlink" Target="https://files.afu.se/Downloads/Transcriptions/Fade%20to%20Black%20(Jimmy%20Church)/" TargetMode="External"/><Relationship Id="rId1622" Type="http://schemas.openxmlformats.org/officeDocument/2006/relationships/hyperlink" Target="https://files.afu.se/Downloads/Transcriptions/Fade%20to%20Black%20(Jimmy%20Church)/" TargetMode="External"/><Relationship Id="rId1927" Type="http://schemas.openxmlformats.org/officeDocument/2006/relationships/hyperlink" Target="https://youtu.be/Lw72H-RswBY" TargetMode="External"/><Relationship Id="rId2091" Type="http://schemas.openxmlformats.org/officeDocument/2006/relationships/hyperlink" Target="https://youtu.be/R_5TwpCFnyE" TargetMode="External"/><Relationship Id="rId2189" Type="http://schemas.openxmlformats.org/officeDocument/2006/relationships/hyperlink" Target="https://youtu.be/XHkPfD_Y1JU" TargetMode="External"/><Relationship Id="rId270" Type="http://schemas.openxmlformats.org/officeDocument/2006/relationships/hyperlink" Target="https://files.afu.se/Downloads/Transcriptions/Fade%20to%20Black%20(Jimmy%20Church)/" TargetMode="External"/><Relationship Id="rId130" Type="http://schemas.openxmlformats.org/officeDocument/2006/relationships/hyperlink" Target="https://files.afu.se/Downloads/Transcriptions/Fade%20to%20Black%20(Jimmy%20Church)/" TargetMode="External"/><Relationship Id="rId368" Type="http://schemas.openxmlformats.org/officeDocument/2006/relationships/hyperlink" Target="https://files.afu.se/Downloads/Transcriptions/Fade%20to%20Black%20(Jimmy%20Church)/" TargetMode="External"/><Relationship Id="rId575" Type="http://schemas.openxmlformats.org/officeDocument/2006/relationships/hyperlink" Target="https://youtu.be/MEv59ewWRRc" TargetMode="External"/><Relationship Id="rId782" Type="http://schemas.openxmlformats.org/officeDocument/2006/relationships/hyperlink" Target="https://files.afu.se/Downloads/Transcriptions/Fade%20to%20Black%20(Jimmy%20Church)/" TargetMode="External"/><Relationship Id="rId2049" Type="http://schemas.openxmlformats.org/officeDocument/2006/relationships/hyperlink" Target="https://youtu.be/ZjIVSoXlE50" TargetMode="External"/><Relationship Id="rId228" Type="http://schemas.openxmlformats.org/officeDocument/2006/relationships/hyperlink" Target="https://files.afu.se/Downloads/Transcriptions/Fade%20to%20Black%20(Jimmy%20Church)/" TargetMode="External"/><Relationship Id="rId435" Type="http://schemas.openxmlformats.org/officeDocument/2006/relationships/hyperlink" Target="https://youtu.be/I78Qe99FRyo" TargetMode="External"/><Relationship Id="rId642" Type="http://schemas.openxmlformats.org/officeDocument/2006/relationships/hyperlink" Target="https://files.afu.se/Downloads/Transcriptions/Fade%20to%20Black%20(Jimmy%20Church)/" TargetMode="External"/><Relationship Id="rId1065" Type="http://schemas.openxmlformats.org/officeDocument/2006/relationships/hyperlink" Target="https://youtu.be/55YVSWyttBA" TargetMode="External"/><Relationship Id="rId1272" Type="http://schemas.openxmlformats.org/officeDocument/2006/relationships/hyperlink" Target="https://files.afu.se/Downloads/Transcriptions/Fade%20to%20Black%20(Jimmy%20Church)/" TargetMode="External"/><Relationship Id="rId2116" Type="http://schemas.openxmlformats.org/officeDocument/2006/relationships/hyperlink" Target="https://files.afu.se/Downloads/Transcriptions/Fade%20to%20Black%20(Jimmy%20Church)/" TargetMode="External"/><Relationship Id="rId502" Type="http://schemas.openxmlformats.org/officeDocument/2006/relationships/hyperlink" Target="https://files.afu.se/Downloads/Transcriptions/Fade%20to%20Black%20(Jimmy%20Church)/" TargetMode="External"/><Relationship Id="rId947" Type="http://schemas.openxmlformats.org/officeDocument/2006/relationships/hyperlink" Target="https://youtu.be/eZeAYT_Y8s0" TargetMode="External"/><Relationship Id="rId1132" Type="http://schemas.openxmlformats.org/officeDocument/2006/relationships/hyperlink" Target="https://files.afu.se/Downloads/Transcriptions/Fade%20to%20Black%20(Jimmy%20Church)/" TargetMode="External"/><Relationship Id="rId1577" Type="http://schemas.openxmlformats.org/officeDocument/2006/relationships/hyperlink" Target="https://youtu.be/QcJviGg0GPs" TargetMode="External"/><Relationship Id="rId1784" Type="http://schemas.openxmlformats.org/officeDocument/2006/relationships/hyperlink" Target="https://files.afu.se/Downloads/Transcriptions/Fade%20to%20Black%20(Jimmy%20Church)/" TargetMode="External"/><Relationship Id="rId1991" Type="http://schemas.openxmlformats.org/officeDocument/2006/relationships/hyperlink" Target="https://youtu.be/HNMf6s0nsn8" TargetMode="External"/><Relationship Id="rId76" Type="http://schemas.openxmlformats.org/officeDocument/2006/relationships/hyperlink" Target="https://files.afu.se/Downloads/Transcriptions/Fade%20to%20Black%20(Jimmy%20Church)/" TargetMode="External"/><Relationship Id="rId807" Type="http://schemas.openxmlformats.org/officeDocument/2006/relationships/hyperlink" Target="https://youtu.be/HkX1oq0wR7k" TargetMode="External"/><Relationship Id="rId1437" Type="http://schemas.openxmlformats.org/officeDocument/2006/relationships/hyperlink" Target="https://youtu.be/LfOAKH6Hlgs" TargetMode="External"/><Relationship Id="rId1644" Type="http://schemas.openxmlformats.org/officeDocument/2006/relationships/hyperlink" Target="https://files.afu.se/Downloads/Transcriptions/Fade%20to%20Black%20(Jimmy%20Church)/" TargetMode="External"/><Relationship Id="rId1851" Type="http://schemas.openxmlformats.org/officeDocument/2006/relationships/hyperlink" Target="https://youtu.be/OWc0UXLgjqk" TargetMode="External"/><Relationship Id="rId1504" Type="http://schemas.openxmlformats.org/officeDocument/2006/relationships/hyperlink" Target="https://files.afu.se/Downloads/Transcriptions/Fade%20to%20Black%20(Jimmy%20Church)/" TargetMode="External"/><Relationship Id="rId1711" Type="http://schemas.openxmlformats.org/officeDocument/2006/relationships/hyperlink" Target="https://youtu.be/fCdAY96eau8" TargetMode="External"/><Relationship Id="rId1949" Type="http://schemas.openxmlformats.org/officeDocument/2006/relationships/hyperlink" Target="https://youtu.be/q8TRM80qhdc" TargetMode="External"/><Relationship Id="rId292" Type="http://schemas.openxmlformats.org/officeDocument/2006/relationships/hyperlink" Target="https://files.afu.se/Downloads/Transcriptions/Fade%20to%20Black%20(Jimmy%20Church)/" TargetMode="External"/><Relationship Id="rId1809" Type="http://schemas.openxmlformats.org/officeDocument/2006/relationships/hyperlink" Target="https://youtu.be/zvRLfZ4iObg" TargetMode="External"/><Relationship Id="rId597" Type="http://schemas.openxmlformats.org/officeDocument/2006/relationships/hyperlink" Target="https://youtu.be/wH6-qiov8TM" TargetMode="External"/><Relationship Id="rId2180" Type="http://schemas.openxmlformats.org/officeDocument/2006/relationships/hyperlink" Target="https://files.afu.se/Downloads/Transcriptions/Fade%20to%20Black%20(Jimmy%20Church)/" TargetMode="External"/><Relationship Id="rId152" Type="http://schemas.openxmlformats.org/officeDocument/2006/relationships/hyperlink" Target="https://files.afu.se/Downloads/Transcriptions/Fade%20to%20Black%20(Jimmy%20Church)/" TargetMode="External"/><Relationship Id="rId457" Type="http://schemas.openxmlformats.org/officeDocument/2006/relationships/hyperlink" Target="https://youtu.be/i8pIrLKepM0" TargetMode="External"/><Relationship Id="rId1087" Type="http://schemas.openxmlformats.org/officeDocument/2006/relationships/hyperlink" Target="https://youtu.be/yhkcjxt-g-8" TargetMode="External"/><Relationship Id="rId1294" Type="http://schemas.openxmlformats.org/officeDocument/2006/relationships/hyperlink" Target="https://files.afu.se/Downloads/Transcriptions/Fade%20to%20Black%20(Jimmy%20Church)/" TargetMode="External"/><Relationship Id="rId2040" Type="http://schemas.openxmlformats.org/officeDocument/2006/relationships/hyperlink" Target="https://files.afu.se/Downloads/Transcriptions/Fade%20to%20Black%20(Jimmy%20Church)/" TargetMode="External"/><Relationship Id="rId2138" Type="http://schemas.openxmlformats.org/officeDocument/2006/relationships/hyperlink" Target="https://files.afu.se/Downloads/Transcriptions/Fade%20to%20Black%20(Jimmy%20Church)/" TargetMode="External"/><Relationship Id="rId664" Type="http://schemas.openxmlformats.org/officeDocument/2006/relationships/hyperlink" Target="https://files.afu.se/Downloads/Transcriptions/Fade%20to%20Black%20(Jimmy%20Church)/" TargetMode="External"/><Relationship Id="rId871" Type="http://schemas.openxmlformats.org/officeDocument/2006/relationships/hyperlink" Target="https://youtu.be/HO5f8QHkQD4" TargetMode="External"/><Relationship Id="rId969" Type="http://schemas.openxmlformats.org/officeDocument/2006/relationships/hyperlink" Target="https://youtu.be/HKmA4KfWRg4" TargetMode="External"/><Relationship Id="rId1599" Type="http://schemas.openxmlformats.org/officeDocument/2006/relationships/hyperlink" Target="https://youtu.be/bLRX9IvxJ8k" TargetMode="External"/><Relationship Id="rId317" Type="http://schemas.openxmlformats.org/officeDocument/2006/relationships/hyperlink" Target="https://youtu.be/BC6b06WVuoY" TargetMode="External"/><Relationship Id="rId524" Type="http://schemas.openxmlformats.org/officeDocument/2006/relationships/hyperlink" Target="https://files.afu.se/Downloads/Transcriptions/Fade%20to%20Black%20(Jimmy%20Church)/" TargetMode="External"/><Relationship Id="rId731" Type="http://schemas.openxmlformats.org/officeDocument/2006/relationships/hyperlink" Target="https://youtu.be/KCPio7Pn_6I" TargetMode="External"/><Relationship Id="rId1154" Type="http://schemas.openxmlformats.org/officeDocument/2006/relationships/hyperlink" Target="https://files.afu.se/Downloads/Transcriptions/Fade%20to%20Black%20(Jimmy%20Church)/" TargetMode="External"/><Relationship Id="rId1361" Type="http://schemas.openxmlformats.org/officeDocument/2006/relationships/hyperlink" Target="https://youtu.be/43IyRmBjHd8" TargetMode="External"/><Relationship Id="rId1459" Type="http://schemas.openxmlformats.org/officeDocument/2006/relationships/hyperlink" Target="https://youtu.be/0cYHME_8Lac" TargetMode="External"/><Relationship Id="rId2205" Type="http://schemas.openxmlformats.org/officeDocument/2006/relationships/hyperlink" Target="https://youtu.be/9mONeTbiZb0" TargetMode="External"/><Relationship Id="rId98" Type="http://schemas.openxmlformats.org/officeDocument/2006/relationships/hyperlink" Target="https://files.afu.se/Downloads/Transcriptions/Fade%20to%20Black%20(Jimmy%20Church)/" TargetMode="External"/><Relationship Id="rId829" Type="http://schemas.openxmlformats.org/officeDocument/2006/relationships/hyperlink" Target="https://youtu.be/Im4B_pb9DCc" TargetMode="External"/><Relationship Id="rId1014" Type="http://schemas.openxmlformats.org/officeDocument/2006/relationships/hyperlink" Target="https://files.afu.se/Downloads/Transcriptions/Fade%20to%20Black%20(Jimmy%20Church)/" TargetMode="External"/><Relationship Id="rId1221" Type="http://schemas.openxmlformats.org/officeDocument/2006/relationships/hyperlink" Target="https://youtu.be/LJvg8fDztoA" TargetMode="External"/><Relationship Id="rId1666" Type="http://schemas.openxmlformats.org/officeDocument/2006/relationships/hyperlink" Target="https://files.afu.se/Downloads/Transcriptions/Fade%20to%20Black%20(Jimmy%20Church)/" TargetMode="External"/><Relationship Id="rId1873" Type="http://schemas.openxmlformats.org/officeDocument/2006/relationships/hyperlink" Target="https://youtu.be/8sYYDo_mqP0" TargetMode="External"/><Relationship Id="rId1319" Type="http://schemas.openxmlformats.org/officeDocument/2006/relationships/hyperlink" Target="https://youtu.be/s4L45er1dfg" TargetMode="External"/><Relationship Id="rId1526" Type="http://schemas.openxmlformats.org/officeDocument/2006/relationships/hyperlink" Target="https://files.afu.se/Downloads/Transcriptions/Fade%20to%20Black%20(Jimmy%20Church)/" TargetMode="External"/><Relationship Id="rId1733" Type="http://schemas.openxmlformats.org/officeDocument/2006/relationships/hyperlink" Target="https://youtu.be/Knx289U6vHs" TargetMode="External"/><Relationship Id="rId1940" Type="http://schemas.openxmlformats.org/officeDocument/2006/relationships/hyperlink" Target="https://files.afu.se/Downloads/Transcriptions/Fade%20to%20Black%20(Jimmy%20Church)/" TargetMode="External"/><Relationship Id="rId25" Type="http://schemas.openxmlformats.org/officeDocument/2006/relationships/hyperlink" Target="https://youtu.be/iRz22goCDVY" TargetMode="External"/><Relationship Id="rId1800" Type="http://schemas.openxmlformats.org/officeDocument/2006/relationships/hyperlink" Target="https://files.afu.se/Downloads/Transcriptions/Fade%20to%20Black%20(Jimmy%20Church)/" TargetMode="External"/><Relationship Id="rId174" Type="http://schemas.openxmlformats.org/officeDocument/2006/relationships/hyperlink" Target="https://files.afu.se/Downloads/Transcriptions/Fade%20to%20Black%20(Jimmy%20Church)/" TargetMode="External"/><Relationship Id="rId381" Type="http://schemas.openxmlformats.org/officeDocument/2006/relationships/hyperlink" Target="https://youtu.be/x9uo82dZxRM" TargetMode="External"/><Relationship Id="rId2062" Type="http://schemas.openxmlformats.org/officeDocument/2006/relationships/hyperlink" Target="https://files.afu.se/Downloads/Transcriptions/Fade%20to%20Black%20(Jimmy%20Church)/" TargetMode="External"/><Relationship Id="rId241" Type="http://schemas.openxmlformats.org/officeDocument/2006/relationships/hyperlink" Target="https://youtu.be/GprfIzQe8kA" TargetMode="External"/><Relationship Id="rId479" Type="http://schemas.openxmlformats.org/officeDocument/2006/relationships/hyperlink" Target="https://youtu.be/pz0-cCerLrw" TargetMode="External"/><Relationship Id="rId686" Type="http://schemas.openxmlformats.org/officeDocument/2006/relationships/hyperlink" Target="https://files.afu.se/Downloads/Transcriptions/Fade%20to%20Black%20(Jimmy%20Church)/" TargetMode="External"/><Relationship Id="rId893" Type="http://schemas.openxmlformats.org/officeDocument/2006/relationships/hyperlink" Target="https://youtu.be/bV_WyiS4-dY" TargetMode="External"/><Relationship Id="rId339" Type="http://schemas.openxmlformats.org/officeDocument/2006/relationships/hyperlink" Target="https://youtu.be/kgHGtwdgXB0" TargetMode="External"/><Relationship Id="rId546" Type="http://schemas.openxmlformats.org/officeDocument/2006/relationships/hyperlink" Target="https://files.afu.se/Downloads/Transcriptions/Fade%20to%20Black%20(Jimmy%20Church)/" TargetMode="External"/><Relationship Id="rId753" Type="http://schemas.openxmlformats.org/officeDocument/2006/relationships/hyperlink" Target="https://youtu.be/y_s5WpSwbZ4" TargetMode="External"/><Relationship Id="rId1176" Type="http://schemas.openxmlformats.org/officeDocument/2006/relationships/hyperlink" Target="https://files.afu.se/Downloads/Transcriptions/Fade%20to%20Black%20(Jimmy%20Church)/" TargetMode="External"/><Relationship Id="rId1383" Type="http://schemas.openxmlformats.org/officeDocument/2006/relationships/hyperlink" Target="https://youtu.be/VXDVYomm0O0" TargetMode="External"/><Relationship Id="rId101" Type="http://schemas.openxmlformats.org/officeDocument/2006/relationships/hyperlink" Target="https://youtu.be/1ZU3aTEj1NQ" TargetMode="External"/><Relationship Id="rId406" Type="http://schemas.openxmlformats.org/officeDocument/2006/relationships/hyperlink" Target="https://files.afu.se/Downloads/Transcriptions/Fade%20to%20Black%20(Jimmy%20Church)/" TargetMode="External"/><Relationship Id="rId960" Type="http://schemas.openxmlformats.org/officeDocument/2006/relationships/hyperlink" Target="https://files.afu.se/Downloads/Transcriptions/Fade%20to%20Black%20(Jimmy%20Church)/" TargetMode="External"/><Relationship Id="rId1036" Type="http://schemas.openxmlformats.org/officeDocument/2006/relationships/hyperlink" Target="https://files.afu.se/Downloads/Transcriptions/Fade%20to%20Black%20(Jimmy%20Church)/" TargetMode="External"/><Relationship Id="rId1243" Type="http://schemas.openxmlformats.org/officeDocument/2006/relationships/hyperlink" Target="https://youtu.be/FILvKa36ZDg" TargetMode="External"/><Relationship Id="rId1590" Type="http://schemas.openxmlformats.org/officeDocument/2006/relationships/hyperlink" Target="https://files.afu.se/Downloads/Transcriptions/Fade%20to%20Black%20(Jimmy%20Church)/" TargetMode="External"/><Relationship Id="rId1688" Type="http://schemas.openxmlformats.org/officeDocument/2006/relationships/hyperlink" Target="https://files.afu.se/Downloads/Transcriptions/Fade%20to%20Black%20(Jimmy%20Church)/" TargetMode="External"/><Relationship Id="rId1895" Type="http://schemas.openxmlformats.org/officeDocument/2006/relationships/hyperlink" Target="https://youtu.be/YOHzEO5fU8A" TargetMode="External"/><Relationship Id="rId613" Type="http://schemas.openxmlformats.org/officeDocument/2006/relationships/hyperlink" Target="https://youtu.be/0JwhS4dLprQ" TargetMode="External"/><Relationship Id="rId820" Type="http://schemas.openxmlformats.org/officeDocument/2006/relationships/hyperlink" Target="https://files.afu.se/Downloads/Transcriptions/Fade%20to%20Black%20(Jimmy%20Church)/" TargetMode="External"/><Relationship Id="rId918" Type="http://schemas.openxmlformats.org/officeDocument/2006/relationships/hyperlink" Target="https://files.afu.se/Downloads/Transcriptions/Fade%20to%20Black%20(Jimmy%20Church)/" TargetMode="External"/><Relationship Id="rId1450" Type="http://schemas.openxmlformats.org/officeDocument/2006/relationships/hyperlink" Target="https://files.afu.se/Downloads/Transcriptions/Fade%20to%20Black%20(Jimmy%20Church)/" TargetMode="External"/><Relationship Id="rId1548" Type="http://schemas.openxmlformats.org/officeDocument/2006/relationships/hyperlink" Target="https://files.afu.se/Downloads/Transcriptions/Fade%20to%20Black%20(Jimmy%20Church)/" TargetMode="External"/><Relationship Id="rId1755" Type="http://schemas.openxmlformats.org/officeDocument/2006/relationships/hyperlink" Target="https://youtu.be/uzrTgfK830M" TargetMode="External"/><Relationship Id="rId1103" Type="http://schemas.openxmlformats.org/officeDocument/2006/relationships/hyperlink" Target="https://youtu.be/7q7blyAZChQ" TargetMode="External"/><Relationship Id="rId1310" Type="http://schemas.openxmlformats.org/officeDocument/2006/relationships/hyperlink" Target="https://files.afu.se/Downloads/Transcriptions/Fade%20to%20Black%20(Jimmy%20Church)/" TargetMode="External"/><Relationship Id="rId1408" Type="http://schemas.openxmlformats.org/officeDocument/2006/relationships/hyperlink" Target="https://files.afu.se/Downloads/Transcriptions/Fade%20to%20Black%20(Jimmy%20Church)/" TargetMode="External"/><Relationship Id="rId1962" Type="http://schemas.openxmlformats.org/officeDocument/2006/relationships/hyperlink" Target="https://files.afu.se/Downloads/Transcriptions/Fade%20to%20Black%20(Jimmy%20Church)/" TargetMode="External"/><Relationship Id="rId47" Type="http://schemas.openxmlformats.org/officeDocument/2006/relationships/hyperlink" Target="https://youtu.be/2Ja06PcWVME" TargetMode="External"/><Relationship Id="rId1615" Type="http://schemas.openxmlformats.org/officeDocument/2006/relationships/hyperlink" Target="https://youtu.be/7EU30Ms8mrE" TargetMode="External"/><Relationship Id="rId1822" Type="http://schemas.openxmlformats.org/officeDocument/2006/relationships/hyperlink" Target="https://files.afu.se/Downloads/Transcriptions/Fade%20to%20Black%20(Jimmy%20Church)/" TargetMode="External"/><Relationship Id="rId196" Type="http://schemas.openxmlformats.org/officeDocument/2006/relationships/hyperlink" Target="https://files.afu.se/Downloads/Transcriptions/Fade%20to%20Black%20(Jimmy%20Church)/" TargetMode="External"/><Relationship Id="rId2084" Type="http://schemas.openxmlformats.org/officeDocument/2006/relationships/hyperlink" Target="https://files.afu.se/Downloads/Transcriptions/Fade%20to%20Black%20(Jimmy%20Church)/" TargetMode="External"/><Relationship Id="rId263" Type="http://schemas.openxmlformats.org/officeDocument/2006/relationships/hyperlink" Target="https://youtu.be/aSGd0nDVmbo" TargetMode="External"/><Relationship Id="rId470" Type="http://schemas.openxmlformats.org/officeDocument/2006/relationships/hyperlink" Target="https://files.afu.se/Downloads/Transcriptions/Fade%20to%20Black%20(Jimmy%20Church)/" TargetMode="External"/><Relationship Id="rId2151" Type="http://schemas.openxmlformats.org/officeDocument/2006/relationships/hyperlink" Target="https://youtu.be/O8cAv_P2uWQ" TargetMode="External"/><Relationship Id="rId123" Type="http://schemas.openxmlformats.org/officeDocument/2006/relationships/hyperlink" Target="https://youtu.be/WUGhrTpGl6U" TargetMode="External"/><Relationship Id="rId330" Type="http://schemas.openxmlformats.org/officeDocument/2006/relationships/hyperlink" Target="https://files.afu.se/Downloads/Transcriptions/Fade%20to%20Black%20(Jimmy%20Church)/" TargetMode="External"/><Relationship Id="rId568" Type="http://schemas.openxmlformats.org/officeDocument/2006/relationships/hyperlink" Target="https://files.afu.se/Downloads/Transcriptions/Fade%20to%20Black%20(Jimmy%20Church)/" TargetMode="External"/><Relationship Id="rId775" Type="http://schemas.openxmlformats.org/officeDocument/2006/relationships/hyperlink" Target="https://youtu.be/TttcHo9ia2c" TargetMode="External"/><Relationship Id="rId982" Type="http://schemas.openxmlformats.org/officeDocument/2006/relationships/hyperlink" Target="https://files.afu.se/Downloads/Transcriptions/Fade%20to%20Black%20(Jimmy%20Church)/" TargetMode="External"/><Relationship Id="rId1198" Type="http://schemas.openxmlformats.org/officeDocument/2006/relationships/hyperlink" Target="https://files.afu.se/Downloads/Transcriptions/Fade%20to%20Black%20(Jimmy%20Church)/" TargetMode="External"/><Relationship Id="rId2011" Type="http://schemas.openxmlformats.org/officeDocument/2006/relationships/hyperlink" Target="https://youtu.be/jyBUB8nYfA0" TargetMode="External"/><Relationship Id="rId428" Type="http://schemas.openxmlformats.org/officeDocument/2006/relationships/hyperlink" Target="https://files.afu.se/Downloads/Transcriptions/Fade%20to%20Black%20(Jimmy%20Church)/" TargetMode="External"/><Relationship Id="rId635" Type="http://schemas.openxmlformats.org/officeDocument/2006/relationships/hyperlink" Target="https://youtu.be/-Ao61kxyYJY" TargetMode="External"/><Relationship Id="rId842" Type="http://schemas.openxmlformats.org/officeDocument/2006/relationships/hyperlink" Target="https://files.afu.se/Downloads/Transcriptions/Fade%20to%20Black%20(Jimmy%20Church)/" TargetMode="External"/><Relationship Id="rId1058" Type="http://schemas.openxmlformats.org/officeDocument/2006/relationships/hyperlink" Target="https://files.afu.se/Downloads/Transcriptions/Fade%20to%20Black%20(Jimmy%20Church)/" TargetMode="External"/><Relationship Id="rId1265" Type="http://schemas.openxmlformats.org/officeDocument/2006/relationships/hyperlink" Target="https://youtu.be/VMIHB1zwCPM" TargetMode="External"/><Relationship Id="rId1472" Type="http://schemas.openxmlformats.org/officeDocument/2006/relationships/hyperlink" Target="https://files.afu.se/Downloads/Transcriptions/Fade%20to%20Black%20(Jimmy%20Church)/" TargetMode="External"/><Relationship Id="rId2109" Type="http://schemas.openxmlformats.org/officeDocument/2006/relationships/hyperlink" Target="https://youtu.be/5MMRp-n1FKw" TargetMode="External"/><Relationship Id="rId702" Type="http://schemas.openxmlformats.org/officeDocument/2006/relationships/hyperlink" Target="https://files.afu.se/Downloads/Transcriptions/Fade%20to%20Black%20(Jimmy%20Church)/" TargetMode="External"/><Relationship Id="rId1125" Type="http://schemas.openxmlformats.org/officeDocument/2006/relationships/hyperlink" Target="https://youtu.be/ws0YqRAFzeo" TargetMode="External"/><Relationship Id="rId1332" Type="http://schemas.openxmlformats.org/officeDocument/2006/relationships/hyperlink" Target="https://files.afu.se/Downloads/Transcriptions/Fade%20to%20Black%20(Jimmy%20Church)/" TargetMode="External"/><Relationship Id="rId1777" Type="http://schemas.openxmlformats.org/officeDocument/2006/relationships/hyperlink" Target="https://youtu.be/X_SryuO1DuE" TargetMode="External"/><Relationship Id="rId1984" Type="http://schemas.openxmlformats.org/officeDocument/2006/relationships/hyperlink" Target="https://files.afu.se/Downloads/Transcriptions/Fade%20to%20Black%20(Jimmy%20Church)/" TargetMode="External"/><Relationship Id="rId69" Type="http://schemas.openxmlformats.org/officeDocument/2006/relationships/hyperlink" Target="https://youtu.be/Q9wSj2oHyo8" TargetMode="External"/><Relationship Id="rId1637" Type="http://schemas.openxmlformats.org/officeDocument/2006/relationships/hyperlink" Target="https://youtu.be/PH362Gad4uc" TargetMode="External"/><Relationship Id="rId1844" Type="http://schemas.openxmlformats.org/officeDocument/2006/relationships/hyperlink" Target="https://files.afu.se/Downloads/Transcriptions/Fade%20to%20Black%20(Jimmy%20Church)/" TargetMode="External"/><Relationship Id="rId1704" Type="http://schemas.openxmlformats.org/officeDocument/2006/relationships/hyperlink" Target="https://files.afu.se/Downloads/Transcriptions/Fade%20to%20Black%20(Jimmy%20Church)/" TargetMode="External"/><Relationship Id="rId285" Type="http://schemas.openxmlformats.org/officeDocument/2006/relationships/hyperlink" Target="https://youtu.be/to0I0fpz2kM" TargetMode="External"/><Relationship Id="rId1911" Type="http://schemas.openxmlformats.org/officeDocument/2006/relationships/hyperlink" Target="https://youtu.be/k4kO3p5e5Jc" TargetMode="External"/><Relationship Id="rId492" Type="http://schemas.openxmlformats.org/officeDocument/2006/relationships/hyperlink" Target="https://files.afu.se/Downloads/Transcriptions/Fade%20to%20Black%20(Jimmy%20Church)/" TargetMode="External"/><Relationship Id="rId797" Type="http://schemas.openxmlformats.org/officeDocument/2006/relationships/hyperlink" Target="https://youtu.be/B9nnCFgRmKQ" TargetMode="External"/><Relationship Id="rId2173" Type="http://schemas.openxmlformats.org/officeDocument/2006/relationships/hyperlink" Target="https://youtu.be/VbO0maE5FQ0" TargetMode="External"/><Relationship Id="rId145" Type="http://schemas.openxmlformats.org/officeDocument/2006/relationships/hyperlink" Target="https://youtu.be/fxCl5gnPJIQ" TargetMode="External"/><Relationship Id="rId352" Type="http://schemas.openxmlformats.org/officeDocument/2006/relationships/hyperlink" Target="https://files.afu.se/Downloads/Transcriptions/Fade%20to%20Black%20(Jimmy%20Church)/" TargetMode="External"/><Relationship Id="rId1287" Type="http://schemas.openxmlformats.org/officeDocument/2006/relationships/hyperlink" Target="https://youtu.be/PXhQleCd9pI" TargetMode="External"/><Relationship Id="rId2033" Type="http://schemas.openxmlformats.org/officeDocument/2006/relationships/hyperlink" Target="https://youtu.be/5KuLvmYlW6M" TargetMode="External"/><Relationship Id="rId212" Type="http://schemas.openxmlformats.org/officeDocument/2006/relationships/hyperlink" Target="https://files.afu.se/Downloads/Transcriptions/Fade%20to%20Black%20(Jimmy%20Church)/" TargetMode="External"/><Relationship Id="rId657" Type="http://schemas.openxmlformats.org/officeDocument/2006/relationships/hyperlink" Target="https://youtu.be/45F2aqWnHcM" TargetMode="External"/><Relationship Id="rId864" Type="http://schemas.openxmlformats.org/officeDocument/2006/relationships/hyperlink" Target="https://files.afu.se/Downloads/Transcriptions/Fade%20to%20Black%20(Jimmy%20Church)/" TargetMode="External"/><Relationship Id="rId1494" Type="http://schemas.openxmlformats.org/officeDocument/2006/relationships/hyperlink" Target="https://files.afu.se/Downloads/Transcriptions/Fade%20to%20Black%20(Jimmy%20Church)/" TargetMode="External"/><Relationship Id="rId1799" Type="http://schemas.openxmlformats.org/officeDocument/2006/relationships/hyperlink" Target="https://youtu.be/YJuenfJmiWg" TargetMode="External"/><Relationship Id="rId2100" Type="http://schemas.openxmlformats.org/officeDocument/2006/relationships/hyperlink" Target="https://files.afu.se/Downloads/Transcriptions/Fade%20to%20Black%20(Jimmy%20Church)/" TargetMode="External"/><Relationship Id="rId517" Type="http://schemas.openxmlformats.org/officeDocument/2006/relationships/hyperlink" Target="https://youtu.be/qp-IJ8pOLK0" TargetMode="External"/><Relationship Id="rId724" Type="http://schemas.openxmlformats.org/officeDocument/2006/relationships/hyperlink" Target="https://files.afu.se/Downloads/Transcriptions/Fade%20to%20Black%20(Jimmy%20Church)/" TargetMode="External"/><Relationship Id="rId931" Type="http://schemas.openxmlformats.org/officeDocument/2006/relationships/hyperlink" Target="https://youtu.be/NU0BoCr9oLA" TargetMode="External"/><Relationship Id="rId1147" Type="http://schemas.openxmlformats.org/officeDocument/2006/relationships/hyperlink" Target="https://youtu.be/n7jX1wWPenc" TargetMode="External"/><Relationship Id="rId1354" Type="http://schemas.openxmlformats.org/officeDocument/2006/relationships/hyperlink" Target="https://files.afu.se/Downloads/Transcriptions/Fade%20to%20Black%20(Jimmy%20Church)/" TargetMode="External"/><Relationship Id="rId1561" Type="http://schemas.openxmlformats.org/officeDocument/2006/relationships/hyperlink" Target="https://youtu.be/IZEoDFX_wdE" TargetMode="External"/><Relationship Id="rId60" Type="http://schemas.openxmlformats.org/officeDocument/2006/relationships/hyperlink" Target="https://files.afu.se/Downloads/Transcriptions/Fade%20to%20Black%20(Jimmy%20Church)/" TargetMode="External"/><Relationship Id="rId1007" Type="http://schemas.openxmlformats.org/officeDocument/2006/relationships/hyperlink" Target="https://youtu.be/sBP-bgua-Vg" TargetMode="External"/><Relationship Id="rId1214" Type="http://schemas.openxmlformats.org/officeDocument/2006/relationships/hyperlink" Target="https://files.afu.se/Downloads/Transcriptions/Fade%20to%20Black%20(Jimmy%20Church)/" TargetMode="External"/><Relationship Id="rId1421" Type="http://schemas.openxmlformats.org/officeDocument/2006/relationships/hyperlink" Target="https://youtu.be/eSyzMTn2OrE" TargetMode="External"/><Relationship Id="rId1659" Type="http://schemas.openxmlformats.org/officeDocument/2006/relationships/hyperlink" Target="https://youtu.be/89M-rzmlruU" TargetMode="External"/><Relationship Id="rId1866" Type="http://schemas.openxmlformats.org/officeDocument/2006/relationships/hyperlink" Target="https://files.afu.se/Downloads/Transcriptions/Fade%20to%20Black%20(Jimmy%20Church)/" TargetMode="External"/><Relationship Id="rId1519" Type="http://schemas.openxmlformats.org/officeDocument/2006/relationships/hyperlink" Target="https://youtu.be/jJINqUHT534" TargetMode="External"/><Relationship Id="rId1726" Type="http://schemas.openxmlformats.org/officeDocument/2006/relationships/hyperlink" Target="https://files.afu.se/Downloads/Transcriptions/Fade%20to%20Black%20(Jimmy%20Church)/" TargetMode="External"/><Relationship Id="rId1933" Type="http://schemas.openxmlformats.org/officeDocument/2006/relationships/hyperlink" Target="https://youtu.be/by73c5-dq_Y" TargetMode="External"/><Relationship Id="rId18" Type="http://schemas.openxmlformats.org/officeDocument/2006/relationships/hyperlink" Target="https://files.afu.se/Downloads/Transcriptions/Fade%20to%20Black%20(Jimmy%20Church)/" TargetMode="External"/><Relationship Id="rId2195" Type="http://schemas.openxmlformats.org/officeDocument/2006/relationships/hyperlink" Target="https://youtu.be/tYHvODOK3-8" TargetMode="External"/><Relationship Id="rId167" Type="http://schemas.openxmlformats.org/officeDocument/2006/relationships/hyperlink" Target="https://youtu.be/cX90sCJeagU" TargetMode="External"/><Relationship Id="rId374" Type="http://schemas.openxmlformats.org/officeDocument/2006/relationships/hyperlink" Target="https://files.afu.se/Downloads/Transcriptions/Fade%20to%20Black%20(Jimmy%20Church)/" TargetMode="External"/><Relationship Id="rId581" Type="http://schemas.openxmlformats.org/officeDocument/2006/relationships/hyperlink" Target="https://youtu.be/15sxIO-2Wv0" TargetMode="External"/><Relationship Id="rId2055" Type="http://schemas.openxmlformats.org/officeDocument/2006/relationships/hyperlink" Target="https://youtu.be/hV3ZbVJc24A" TargetMode="External"/><Relationship Id="rId234" Type="http://schemas.openxmlformats.org/officeDocument/2006/relationships/hyperlink" Target="https://files.afu.se/Downloads/Transcriptions/Fade%20to%20Black%20(Jimmy%20Church)/" TargetMode="External"/><Relationship Id="rId679" Type="http://schemas.openxmlformats.org/officeDocument/2006/relationships/hyperlink" Target="https://youtu.be/CIE5ShpnkDI" TargetMode="External"/><Relationship Id="rId886" Type="http://schemas.openxmlformats.org/officeDocument/2006/relationships/hyperlink" Target="https://files.afu.se/Downloads/Transcriptions/Fade%20to%20Black%20(Jimmy%20Church)/" TargetMode="External"/><Relationship Id="rId2" Type="http://schemas.openxmlformats.org/officeDocument/2006/relationships/hyperlink" Target="https://files.afu.se/Downloads/Transcriptions/Fade%20to%20Black%20(Jimmy%20Church)/" TargetMode="External"/><Relationship Id="rId441" Type="http://schemas.openxmlformats.org/officeDocument/2006/relationships/hyperlink" Target="https://youtu.be/sIYRqCqw_uk" TargetMode="External"/><Relationship Id="rId539" Type="http://schemas.openxmlformats.org/officeDocument/2006/relationships/hyperlink" Target="https://youtu.be/oAQdA5Y6odU" TargetMode="External"/><Relationship Id="rId746" Type="http://schemas.openxmlformats.org/officeDocument/2006/relationships/hyperlink" Target="https://files.afu.se/Downloads/Transcriptions/Fade%20to%20Black%20(Jimmy%20Church)/" TargetMode="External"/><Relationship Id="rId1071" Type="http://schemas.openxmlformats.org/officeDocument/2006/relationships/hyperlink" Target="https://youtu.be/yAtiEGmpglA" TargetMode="External"/><Relationship Id="rId1169" Type="http://schemas.openxmlformats.org/officeDocument/2006/relationships/hyperlink" Target="https://youtu.be/vpLz8d5hiDg" TargetMode="External"/><Relationship Id="rId1376" Type="http://schemas.openxmlformats.org/officeDocument/2006/relationships/hyperlink" Target="https://files.afu.se/Downloads/Transcriptions/Fade%20to%20Black%20(Jimmy%20Church)/" TargetMode="External"/><Relationship Id="rId1583" Type="http://schemas.openxmlformats.org/officeDocument/2006/relationships/hyperlink" Target="https://youtu.be/Otqowts9-Ic" TargetMode="External"/><Relationship Id="rId2122" Type="http://schemas.openxmlformats.org/officeDocument/2006/relationships/hyperlink" Target="https://files.afu.se/Downloads/Transcriptions/Fade%20to%20Black%20(Jimmy%20Church)/" TargetMode="External"/><Relationship Id="rId301" Type="http://schemas.openxmlformats.org/officeDocument/2006/relationships/hyperlink" Target="https://youtu.be/ckygjEfZ3Io" TargetMode="External"/><Relationship Id="rId953" Type="http://schemas.openxmlformats.org/officeDocument/2006/relationships/hyperlink" Target="https://youtu.be/J-Pi0IRoSvA" TargetMode="External"/><Relationship Id="rId1029" Type="http://schemas.openxmlformats.org/officeDocument/2006/relationships/hyperlink" Target="https://youtu.be/4RO4V3tQZ6A" TargetMode="External"/><Relationship Id="rId1236" Type="http://schemas.openxmlformats.org/officeDocument/2006/relationships/hyperlink" Target="https://files.afu.se/Downloads/Transcriptions/Fade%20to%20Black%20(Jimmy%20Church)/" TargetMode="External"/><Relationship Id="rId1790" Type="http://schemas.openxmlformats.org/officeDocument/2006/relationships/hyperlink" Target="https://files.afu.se/Downloads/Transcriptions/Fade%20to%20Black%20(Jimmy%20Church)/" TargetMode="External"/><Relationship Id="rId1888" Type="http://schemas.openxmlformats.org/officeDocument/2006/relationships/hyperlink" Target="https://files.afu.se/Downloads/Transcriptions/Fade%20to%20Black%20(Jimmy%20Church)/" TargetMode="External"/><Relationship Id="rId82" Type="http://schemas.openxmlformats.org/officeDocument/2006/relationships/hyperlink" Target="https://files.afu.se/Downloads/Transcriptions/Fade%20to%20Black%20(Jimmy%20Church)/" TargetMode="External"/><Relationship Id="rId606" Type="http://schemas.openxmlformats.org/officeDocument/2006/relationships/hyperlink" Target="https://files.afu.se/Downloads/Transcriptions/Fade%20to%20Black%20(Jimmy%20Church)/" TargetMode="External"/><Relationship Id="rId813" Type="http://schemas.openxmlformats.org/officeDocument/2006/relationships/hyperlink" Target="https://youtu.be/kK-Y3JPcdVs" TargetMode="External"/><Relationship Id="rId1443" Type="http://schemas.openxmlformats.org/officeDocument/2006/relationships/hyperlink" Target="https://youtu.be/fJWN1uzM15Y" TargetMode="External"/><Relationship Id="rId1650" Type="http://schemas.openxmlformats.org/officeDocument/2006/relationships/hyperlink" Target="https://files.afu.se/Downloads/Transcriptions/Fade%20to%20Black%20(Jimmy%20Church)/" TargetMode="External"/><Relationship Id="rId1748" Type="http://schemas.openxmlformats.org/officeDocument/2006/relationships/hyperlink" Target="https://files.afu.se/Downloads/Transcriptions/Fade%20to%20Black%20(Jimmy%20Church)/" TargetMode="External"/><Relationship Id="rId1303" Type="http://schemas.openxmlformats.org/officeDocument/2006/relationships/hyperlink" Target="https://youtu.be/D6zmT4a9feg" TargetMode="External"/><Relationship Id="rId1510" Type="http://schemas.openxmlformats.org/officeDocument/2006/relationships/hyperlink" Target="https://files.afu.se/Downloads/Transcriptions/Fade%20to%20Black%20(Jimmy%20Church)/" TargetMode="External"/><Relationship Id="rId1955" Type="http://schemas.openxmlformats.org/officeDocument/2006/relationships/hyperlink" Target="https://youtu.be/OlurmrNeR4Y" TargetMode="External"/><Relationship Id="rId1608" Type="http://schemas.openxmlformats.org/officeDocument/2006/relationships/hyperlink" Target="https://files.afu.se/Downloads/Transcriptions/Fade%20to%20Black%20(Jimmy%20Church)/" TargetMode="External"/><Relationship Id="rId1815" Type="http://schemas.openxmlformats.org/officeDocument/2006/relationships/hyperlink" Target="https://youtu.be/mhgYtwPUCaE" TargetMode="External"/><Relationship Id="rId189" Type="http://schemas.openxmlformats.org/officeDocument/2006/relationships/hyperlink" Target="https://youtu.be/aWeGuCX2ymw" TargetMode="External"/><Relationship Id="rId396" Type="http://schemas.openxmlformats.org/officeDocument/2006/relationships/hyperlink" Target="https://files.afu.se/Downloads/Transcriptions/Fade%20to%20Black%20(Jimmy%20Church)/" TargetMode="External"/><Relationship Id="rId2077" Type="http://schemas.openxmlformats.org/officeDocument/2006/relationships/hyperlink" Target="https://youtu.be/l23JnPbH7mo" TargetMode="External"/><Relationship Id="rId256" Type="http://schemas.openxmlformats.org/officeDocument/2006/relationships/hyperlink" Target="https://files.afu.se/Downloads/Transcriptions/Fade%20to%20Black%20(Jimmy%20Church)/" TargetMode="External"/><Relationship Id="rId463" Type="http://schemas.openxmlformats.org/officeDocument/2006/relationships/hyperlink" Target="https://youtu.be/aZCVNlP0ts4" TargetMode="External"/><Relationship Id="rId670" Type="http://schemas.openxmlformats.org/officeDocument/2006/relationships/hyperlink" Target="https://files.afu.se/Downloads/Transcriptions/Fade%20to%20Black%20(Jimmy%20Church)/" TargetMode="External"/><Relationship Id="rId1093" Type="http://schemas.openxmlformats.org/officeDocument/2006/relationships/hyperlink" Target="https://youtu.be/tecAKnX2WsQ" TargetMode="External"/><Relationship Id="rId2144" Type="http://schemas.openxmlformats.org/officeDocument/2006/relationships/hyperlink" Target="https://files.afu.se/Downloads/Transcriptions/Fade%20to%20Black%20(Jimmy%20Church)/" TargetMode="External"/><Relationship Id="rId116" Type="http://schemas.openxmlformats.org/officeDocument/2006/relationships/hyperlink" Target="https://files.afu.se/Downloads/Transcriptions/Fade%20to%20Black%20(Jimmy%20Church)/" TargetMode="External"/><Relationship Id="rId323" Type="http://schemas.openxmlformats.org/officeDocument/2006/relationships/hyperlink" Target="https://youtu.be/15jg2Vou7Gg" TargetMode="External"/><Relationship Id="rId530" Type="http://schemas.openxmlformats.org/officeDocument/2006/relationships/hyperlink" Target="https://files.afu.se/Downloads/Transcriptions/Fade%20to%20Black%20(Jimmy%20Church)/" TargetMode="External"/><Relationship Id="rId768" Type="http://schemas.openxmlformats.org/officeDocument/2006/relationships/hyperlink" Target="https://files.afu.se/Downloads/Transcriptions/Fade%20to%20Black%20(Jimmy%20Church)/" TargetMode="External"/><Relationship Id="rId975" Type="http://schemas.openxmlformats.org/officeDocument/2006/relationships/hyperlink" Target="https://youtu.be/Oima3IL6VFA" TargetMode="External"/><Relationship Id="rId1160" Type="http://schemas.openxmlformats.org/officeDocument/2006/relationships/hyperlink" Target="https://files.afu.se/Downloads/Transcriptions/Fade%20to%20Black%20(Jimmy%20Church)/" TargetMode="External"/><Relationship Id="rId1398" Type="http://schemas.openxmlformats.org/officeDocument/2006/relationships/hyperlink" Target="https://files.afu.se/Downloads/Transcriptions/Fade%20to%20Black%20(Jimmy%20Church)/" TargetMode="External"/><Relationship Id="rId2004" Type="http://schemas.openxmlformats.org/officeDocument/2006/relationships/hyperlink" Target="https://files.afu.se/Downloads/Transcriptions/Fade%20to%20Black%20(Jimmy%20Church)/" TargetMode="External"/><Relationship Id="rId2211" Type="http://schemas.openxmlformats.org/officeDocument/2006/relationships/hyperlink" Target="https://youtu.be/wrgDaRxn2lY" TargetMode="External"/><Relationship Id="rId628" Type="http://schemas.openxmlformats.org/officeDocument/2006/relationships/hyperlink" Target="https://files.afu.se/Downloads/Transcriptions/Fade%20to%20Black%20(Jimmy%20Church)/" TargetMode="External"/><Relationship Id="rId835" Type="http://schemas.openxmlformats.org/officeDocument/2006/relationships/hyperlink" Target="https://youtu.be/p103boznnNk" TargetMode="External"/><Relationship Id="rId1258" Type="http://schemas.openxmlformats.org/officeDocument/2006/relationships/hyperlink" Target="https://files.afu.se/Downloads/Transcriptions/Fade%20to%20Black%20(Jimmy%20Church)/" TargetMode="External"/><Relationship Id="rId1465" Type="http://schemas.openxmlformats.org/officeDocument/2006/relationships/hyperlink" Target="https://youtu.be/kf5tj3W4S5U" TargetMode="External"/><Relationship Id="rId1672" Type="http://schemas.openxmlformats.org/officeDocument/2006/relationships/hyperlink" Target="https://files.afu.se/Downloads/Transcriptions/Fade%20to%20Black%20(Jimmy%20Church)/" TargetMode="External"/><Relationship Id="rId1020" Type="http://schemas.openxmlformats.org/officeDocument/2006/relationships/hyperlink" Target="https://files.afu.se/Downloads/Transcriptions/Fade%20to%20Black%20(Jimmy%20Church)/" TargetMode="External"/><Relationship Id="rId1118" Type="http://schemas.openxmlformats.org/officeDocument/2006/relationships/hyperlink" Target="https://files.afu.se/Downloads/Transcriptions/Fade%20to%20Black%20(Jimmy%20Church)/" TargetMode="External"/><Relationship Id="rId1325" Type="http://schemas.openxmlformats.org/officeDocument/2006/relationships/hyperlink" Target="https://youtu.be/XlfXXcDTQTg" TargetMode="External"/><Relationship Id="rId1532" Type="http://schemas.openxmlformats.org/officeDocument/2006/relationships/hyperlink" Target="https://files.afu.se/Downloads/Transcriptions/Fade%20to%20Black%20(Jimmy%20Church)/" TargetMode="External"/><Relationship Id="rId1977" Type="http://schemas.openxmlformats.org/officeDocument/2006/relationships/hyperlink" Target="https://youtu.be/V3HedIdiBjk" TargetMode="External"/><Relationship Id="rId902" Type="http://schemas.openxmlformats.org/officeDocument/2006/relationships/hyperlink" Target="https://files.afu.se/Downloads/Transcriptions/Fade%20to%20Black%20(Jimmy%20Church)/" TargetMode="External"/><Relationship Id="rId1837" Type="http://schemas.openxmlformats.org/officeDocument/2006/relationships/hyperlink" Target="https://youtu.be/CNqPo3lAYoU" TargetMode="External"/><Relationship Id="rId31" Type="http://schemas.openxmlformats.org/officeDocument/2006/relationships/hyperlink" Target="https://youtu.be/nu9PlORRKv0" TargetMode="External"/><Relationship Id="rId2099" Type="http://schemas.openxmlformats.org/officeDocument/2006/relationships/hyperlink" Target="https://youtu.be/dgSG_h2Tz2U" TargetMode="External"/><Relationship Id="rId180" Type="http://schemas.openxmlformats.org/officeDocument/2006/relationships/hyperlink" Target="https://files.afu.se/Downloads/Transcriptions/Fade%20to%20Black%20(Jimmy%20Church)/" TargetMode="External"/><Relationship Id="rId278" Type="http://schemas.openxmlformats.org/officeDocument/2006/relationships/hyperlink" Target="https://files.afu.se/Downloads/Transcriptions/Fade%20to%20Black%20(Jimmy%20Church)/" TargetMode="External"/><Relationship Id="rId1904" Type="http://schemas.openxmlformats.org/officeDocument/2006/relationships/hyperlink" Target="https://files.afu.se/Downloads/Transcriptions/Fade%20to%20Black%20(Jimmy%20Church)/" TargetMode="External"/><Relationship Id="rId485" Type="http://schemas.openxmlformats.org/officeDocument/2006/relationships/hyperlink" Target="https://youtu.be/a8ITZhQiKGg" TargetMode="External"/><Relationship Id="rId692" Type="http://schemas.openxmlformats.org/officeDocument/2006/relationships/hyperlink" Target="https://files.afu.se/Downloads/Transcriptions/Fade%20to%20Black%20(Jimmy%20Church)/" TargetMode="External"/><Relationship Id="rId2166" Type="http://schemas.openxmlformats.org/officeDocument/2006/relationships/hyperlink" Target="https://files.afu.se/Downloads/Transcriptions/Fade%20to%20Black%20(Jimmy%20Church)/" TargetMode="External"/><Relationship Id="rId138" Type="http://schemas.openxmlformats.org/officeDocument/2006/relationships/hyperlink" Target="https://files.afu.se/Downloads/Transcriptions/Fade%20to%20Black%20(Jimmy%20Church)/" TargetMode="External"/><Relationship Id="rId345" Type="http://schemas.openxmlformats.org/officeDocument/2006/relationships/hyperlink" Target="https://youtu.be/kQu6tpXZo0o" TargetMode="External"/><Relationship Id="rId552" Type="http://schemas.openxmlformats.org/officeDocument/2006/relationships/hyperlink" Target="https://files.afu.se/Downloads/Transcriptions/Fade%20to%20Black%20(Jimmy%20Church)/" TargetMode="External"/><Relationship Id="rId997" Type="http://schemas.openxmlformats.org/officeDocument/2006/relationships/hyperlink" Target="https://youtu.be/EDtpeWSSFsY" TargetMode="External"/><Relationship Id="rId1182" Type="http://schemas.openxmlformats.org/officeDocument/2006/relationships/hyperlink" Target="https://files.afu.se/Downloads/Transcriptions/Fade%20to%20Black%20(Jimmy%20Church)/" TargetMode="External"/><Relationship Id="rId2026" Type="http://schemas.openxmlformats.org/officeDocument/2006/relationships/hyperlink" Target="https://files.afu.se/Downloads/Transcriptions/Fade%20to%20Black%20(Jimmy%20Church)/" TargetMode="External"/><Relationship Id="rId205" Type="http://schemas.openxmlformats.org/officeDocument/2006/relationships/hyperlink" Target="https://youtu.be/aTM7cUxF2qo" TargetMode="External"/><Relationship Id="rId412" Type="http://schemas.openxmlformats.org/officeDocument/2006/relationships/hyperlink" Target="https://files.afu.se/Downloads/Transcriptions/Fade%20to%20Black%20(Jimmy%20Church)/" TargetMode="External"/><Relationship Id="rId857" Type="http://schemas.openxmlformats.org/officeDocument/2006/relationships/hyperlink" Target="https://youtu.be/moVY276Sz0U" TargetMode="External"/><Relationship Id="rId1042" Type="http://schemas.openxmlformats.org/officeDocument/2006/relationships/hyperlink" Target="https://files.afu.se/Downloads/Transcriptions/Fade%20to%20Black%20(Jimmy%20Church)/" TargetMode="External"/><Relationship Id="rId1487" Type="http://schemas.openxmlformats.org/officeDocument/2006/relationships/hyperlink" Target="https://youtu.be/UtYNDMuu-jM" TargetMode="External"/><Relationship Id="rId1694" Type="http://schemas.openxmlformats.org/officeDocument/2006/relationships/hyperlink" Target="https://files.afu.se/Downloads/Transcriptions/Fade%20to%20Black%20(Jimmy%20Church)/" TargetMode="External"/><Relationship Id="rId717" Type="http://schemas.openxmlformats.org/officeDocument/2006/relationships/hyperlink" Target="https://youtu.be/543WE97gfEo" TargetMode="External"/><Relationship Id="rId924" Type="http://schemas.openxmlformats.org/officeDocument/2006/relationships/hyperlink" Target="https://files.afu.se/Downloads/Transcriptions/Fade%20to%20Black%20(Jimmy%20Church)/" TargetMode="External"/><Relationship Id="rId1347" Type="http://schemas.openxmlformats.org/officeDocument/2006/relationships/hyperlink" Target="https://youtu.be/uPYccaffTYs" TargetMode="External"/><Relationship Id="rId1554" Type="http://schemas.openxmlformats.org/officeDocument/2006/relationships/hyperlink" Target="https://files.afu.se/Downloads/Transcriptions/Fade%20to%20Black%20(Jimmy%20Church)/" TargetMode="External"/><Relationship Id="rId1761" Type="http://schemas.openxmlformats.org/officeDocument/2006/relationships/hyperlink" Target="https://youtu.be/z-pEoFjk3TE" TargetMode="External"/><Relationship Id="rId1999" Type="http://schemas.openxmlformats.org/officeDocument/2006/relationships/hyperlink" Target="https://youtu.be/uzl3K5dBpWg" TargetMode="External"/><Relationship Id="rId53" Type="http://schemas.openxmlformats.org/officeDocument/2006/relationships/hyperlink" Target="https://youtu.be/4iC2K3mLZ_0" TargetMode="External"/><Relationship Id="rId1207" Type="http://schemas.openxmlformats.org/officeDocument/2006/relationships/hyperlink" Target="https://youtu.be/HaTxK36EE08" TargetMode="External"/><Relationship Id="rId1414" Type="http://schemas.openxmlformats.org/officeDocument/2006/relationships/hyperlink" Target="https://files.afu.se/Downloads/Transcriptions/Fade%20to%20Black%20(Jimmy%20Church)/" TargetMode="External"/><Relationship Id="rId1621" Type="http://schemas.openxmlformats.org/officeDocument/2006/relationships/hyperlink" Target="https://youtu.be/ovQ39eyNzDw" TargetMode="External"/><Relationship Id="rId1859" Type="http://schemas.openxmlformats.org/officeDocument/2006/relationships/hyperlink" Target="https://youtu.be/kg6w5aRuoYw" TargetMode="External"/><Relationship Id="rId1719" Type="http://schemas.openxmlformats.org/officeDocument/2006/relationships/hyperlink" Target="https://youtu.be/Qv6KUYFL0J0" TargetMode="External"/><Relationship Id="rId1926" Type="http://schemas.openxmlformats.org/officeDocument/2006/relationships/hyperlink" Target="https://files.afu.se/Downloads/Transcriptions/Fade%20to%20Black%20(Jimmy%20Church)/" TargetMode="External"/><Relationship Id="rId2090" Type="http://schemas.openxmlformats.org/officeDocument/2006/relationships/hyperlink" Target="https://files.afu.se/Downloads/Transcriptions/Fade%20to%20Black%20(Jimmy%20Church)/" TargetMode="External"/><Relationship Id="rId2188" Type="http://schemas.openxmlformats.org/officeDocument/2006/relationships/hyperlink" Target="https://files.afu.se/Downloads/Transcriptions/Fade%20to%20Black%20(Jimmy%20Church)/" TargetMode="External"/><Relationship Id="rId367" Type="http://schemas.openxmlformats.org/officeDocument/2006/relationships/hyperlink" Target="https://youtu.be/upyNxbfqr3U" TargetMode="External"/><Relationship Id="rId574" Type="http://schemas.openxmlformats.org/officeDocument/2006/relationships/hyperlink" Target="https://files.afu.se/Downloads/Transcriptions/Fade%20to%20Black%20(Jimmy%20Church)/" TargetMode="External"/><Relationship Id="rId2048" Type="http://schemas.openxmlformats.org/officeDocument/2006/relationships/hyperlink" Target="https://files.afu.se/Downloads/Transcriptions/Fade%20to%20Black%20(Jimmy%20Church)/" TargetMode="External"/><Relationship Id="rId227" Type="http://schemas.openxmlformats.org/officeDocument/2006/relationships/hyperlink" Target="https://youtu.be/DrXtAGy7IJg" TargetMode="External"/><Relationship Id="rId781" Type="http://schemas.openxmlformats.org/officeDocument/2006/relationships/hyperlink" Target="https://youtu.be/nPoGHdoyfUE" TargetMode="External"/><Relationship Id="rId879" Type="http://schemas.openxmlformats.org/officeDocument/2006/relationships/hyperlink" Target="https://youtu.be/gNoz_UDb2iw" TargetMode="External"/><Relationship Id="rId434" Type="http://schemas.openxmlformats.org/officeDocument/2006/relationships/hyperlink" Target="https://files.afu.se/Downloads/Transcriptions/Fade%20to%20Black%20(Jimmy%20Church)/" TargetMode="External"/><Relationship Id="rId641" Type="http://schemas.openxmlformats.org/officeDocument/2006/relationships/hyperlink" Target="https://youtu.be/Soi1y9aQc1o" TargetMode="External"/><Relationship Id="rId739" Type="http://schemas.openxmlformats.org/officeDocument/2006/relationships/hyperlink" Target="https://youtu.be/xQlBuu6dwVo" TargetMode="External"/><Relationship Id="rId1064" Type="http://schemas.openxmlformats.org/officeDocument/2006/relationships/hyperlink" Target="https://files.afu.se/Downloads/Transcriptions/Fade%20to%20Black%20(Jimmy%20Church)/" TargetMode="External"/><Relationship Id="rId1271" Type="http://schemas.openxmlformats.org/officeDocument/2006/relationships/hyperlink" Target="https://youtu.be/Iac8uaGIwS0" TargetMode="External"/><Relationship Id="rId1369" Type="http://schemas.openxmlformats.org/officeDocument/2006/relationships/hyperlink" Target="https://youtu.be/gqPvqnpJKr8" TargetMode="External"/><Relationship Id="rId1576" Type="http://schemas.openxmlformats.org/officeDocument/2006/relationships/hyperlink" Target="https://files.afu.se/Downloads/Transcriptions/Fade%20to%20Black%20(Jimmy%20Church)/" TargetMode="External"/><Relationship Id="rId2115" Type="http://schemas.openxmlformats.org/officeDocument/2006/relationships/hyperlink" Target="https://youtu.be/k4UuvNlVuuw" TargetMode="External"/><Relationship Id="rId501" Type="http://schemas.openxmlformats.org/officeDocument/2006/relationships/hyperlink" Target="https://youtu.be/wzYic_KTVjU" TargetMode="External"/><Relationship Id="rId946" Type="http://schemas.openxmlformats.org/officeDocument/2006/relationships/hyperlink" Target="https://files.afu.se/Downloads/Transcriptions/Fade%20to%20Black%20(Jimmy%20Church)/" TargetMode="External"/><Relationship Id="rId1131" Type="http://schemas.openxmlformats.org/officeDocument/2006/relationships/hyperlink" Target="https://youtu.be/LbgRUhtanFQ" TargetMode="External"/><Relationship Id="rId1229" Type="http://schemas.openxmlformats.org/officeDocument/2006/relationships/hyperlink" Target="https://youtu.be/yLvV1CeGXiU" TargetMode="External"/><Relationship Id="rId1783" Type="http://schemas.openxmlformats.org/officeDocument/2006/relationships/hyperlink" Target="https://youtu.be/s2iTGpOQGWI" TargetMode="External"/><Relationship Id="rId1990" Type="http://schemas.openxmlformats.org/officeDocument/2006/relationships/hyperlink" Target="https://files.afu.se/Downloads/Transcriptions/Fade%20to%20Black%20(Jimmy%20Church)/" TargetMode="External"/><Relationship Id="rId75" Type="http://schemas.openxmlformats.org/officeDocument/2006/relationships/hyperlink" Target="https://youtu.be/DOODDCybZ3c" TargetMode="External"/><Relationship Id="rId806" Type="http://schemas.openxmlformats.org/officeDocument/2006/relationships/hyperlink" Target="https://files.afu.se/Downloads/Transcriptions/Fade%20to%20Black%20(Jimmy%20Church)/" TargetMode="External"/><Relationship Id="rId1436" Type="http://schemas.openxmlformats.org/officeDocument/2006/relationships/hyperlink" Target="https://files.afu.se/Downloads/Transcriptions/Fade%20to%20Black%20(Jimmy%20Church)/" TargetMode="External"/><Relationship Id="rId1643" Type="http://schemas.openxmlformats.org/officeDocument/2006/relationships/hyperlink" Target="https://youtu.be/STgd69uPND0" TargetMode="External"/><Relationship Id="rId1850" Type="http://schemas.openxmlformats.org/officeDocument/2006/relationships/hyperlink" Target="https://files.afu.se/Downloads/Transcriptions/Fade%20to%20Black%20(Jimmy%20Church)/" TargetMode="External"/><Relationship Id="rId1503" Type="http://schemas.openxmlformats.org/officeDocument/2006/relationships/hyperlink" Target="https://youtu.be/zxq9uZK9rWU" TargetMode="External"/><Relationship Id="rId1710" Type="http://schemas.openxmlformats.org/officeDocument/2006/relationships/hyperlink" Target="https://files.afu.se/Downloads/Transcriptions/Fade%20to%20Black%20(Jimmy%20Church)/" TargetMode="External"/><Relationship Id="rId1948" Type="http://schemas.openxmlformats.org/officeDocument/2006/relationships/hyperlink" Target="https://files.afu.se/Downloads/Transcriptions/Fade%20to%20Black%20(Jimmy%20Church)/" TargetMode="External"/><Relationship Id="rId291" Type="http://schemas.openxmlformats.org/officeDocument/2006/relationships/hyperlink" Target="https://youtu.be/yJIhgcOH-1s" TargetMode="External"/><Relationship Id="rId1808" Type="http://schemas.openxmlformats.org/officeDocument/2006/relationships/hyperlink" Target="https://files.afu.se/Downloads/Transcriptions/Fade%20to%20Black%20(Jimmy%20Church)/" TargetMode="External"/><Relationship Id="rId151" Type="http://schemas.openxmlformats.org/officeDocument/2006/relationships/hyperlink" Target="https://youtu.be/_A3jHUQUyhI" TargetMode="External"/><Relationship Id="rId389" Type="http://schemas.openxmlformats.org/officeDocument/2006/relationships/hyperlink" Target="https://youtu.be/5wRTJivfCms" TargetMode="External"/><Relationship Id="rId596" Type="http://schemas.openxmlformats.org/officeDocument/2006/relationships/hyperlink" Target="https://files.afu.se/Downloads/Transcriptions/Fade%20to%20Black%20(Jimmy%20Church)/" TargetMode="External"/><Relationship Id="rId249" Type="http://schemas.openxmlformats.org/officeDocument/2006/relationships/hyperlink" Target="https://youtu.be/haI9aNGM-os" TargetMode="External"/><Relationship Id="rId456" Type="http://schemas.openxmlformats.org/officeDocument/2006/relationships/hyperlink" Target="https://files.afu.se/Downloads/Transcriptions/Fade%20to%20Black%20(Jimmy%20Church)/" TargetMode="External"/><Relationship Id="rId663" Type="http://schemas.openxmlformats.org/officeDocument/2006/relationships/hyperlink" Target="https://youtu.be/ImQ2pnEyvt4" TargetMode="External"/><Relationship Id="rId870" Type="http://schemas.openxmlformats.org/officeDocument/2006/relationships/hyperlink" Target="https://files.afu.se/Downloads/Transcriptions/Fade%20to%20Black%20(Jimmy%20Church)/" TargetMode="External"/><Relationship Id="rId1086" Type="http://schemas.openxmlformats.org/officeDocument/2006/relationships/hyperlink" Target="https://files.afu.se/Downloads/Transcriptions/Fade%20to%20Black%20(Jimmy%20Church)/" TargetMode="External"/><Relationship Id="rId1293" Type="http://schemas.openxmlformats.org/officeDocument/2006/relationships/hyperlink" Target="https://youtu.be/BARwiu2pmDY" TargetMode="External"/><Relationship Id="rId2137" Type="http://schemas.openxmlformats.org/officeDocument/2006/relationships/hyperlink" Target="https://youtu.be/-3f6KgN0vLM" TargetMode="External"/><Relationship Id="rId109" Type="http://schemas.openxmlformats.org/officeDocument/2006/relationships/hyperlink" Target="https://youtu.be/vuiYHPQFWto" TargetMode="External"/><Relationship Id="rId316" Type="http://schemas.openxmlformats.org/officeDocument/2006/relationships/hyperlink" Target="https://files.afu.se/Downloads/Transcriptions/Fade%20to%20Black%20(Jimmy%20Church)/" TargetMode="External"/><Relationship Id="rId523" Type="http://schemas.openxmlformats.org/officeDocument/2006/relationships/hyperlink" Target="https://youtu.be/oE-Bl88LV30" TargetMode="External"/><Relationship Id="rId968" Type="http://schemas.openxmlformats.org/officeDocument/2006/relationships/hyperlink" Target="https://files.afu.se/Downloads/Transcriptions/Fade%20to%20Black%20(Jimmy%20Church)/" TargetMode="External"/><Relationship Id="rId1153" Type="http://schemas.openxmlformats.org/officeDocument/2006/relationships/hyperlink" Target="https://youtu.be/r2L89BiIP6w" TargetMode="External"/><Relationship Id="rId1598" Type="http://schemas.openxmlformats.org/officeDocument/2006/relationships/hyperlink" Target="https://files.afu.se/Downloads/Transcriptions/Fade%20to%20Black%20(Jimmy%20Church)/" TargetMode="External"/><Relationship Id="rId2204" Type="http://schemas.openxmlformats.org/officeDocument/2006/relationships/hyperlink" Target="https://files.afu.se/Downloads/Transcriptions/Fade%20to%20Black%20(Jimmy%20Church)/" TargetMode="External"/><Relationship Id="rId97" Type="http://schemas.openxmlformats.org/officeDocument/2006/relationships/hyperlink" Target="https://youtu.be/i3Qj_DV2BzA" TargetMode="External"/><Relationship Id="rId730" Type="http://schemas.openxmlformats.org/officeDocument/2006/relationships/hyperlink" Target="https://files.afu.se/Downloads/Transcriptions/Fade%20to%20Black%20(Jimmy%20Church)/" TargetMode="External"/><Relationship Id="rId828" Type="http://schemas.openxmlformats.org/officeDocument/2006/relationships/hyperlink" Target="https://files.afu.se/Downloads/Transcriptions/Fade%20to%20Black%20(Jimmy%20Church)/" TargetMode="External"/><Relationship Id="rId1013" Type="http://schemas.openxmlformats.org/officeDocument/2006/relationships/hyperlink" Target="https://youtu.be/9EQc7aHWHfU" TargetMode="External"/><Relationship Id="rId1360" Type="http://schemas.openxmlformats.org/officeDocument/2006/relationships/hyperlink" Target="https://files.afu.se/Downloads/Transcriptions/Fade%20to%20Black%20(Jimmy%20Church)/" TargetMode="External"/><Relationship Id="rId1458" Type="http://schemas.openxmlformats.org/officeDocument/2006/relationships/hyperlink" Target="https://files.afu.se/Downloads/Transcriptions/Fade%20to%20Black%20(Jimmy%20Church)/" TargetMode="External"/><Relationship Id="rId1665" Type="http://schemas.openxmlformats.org/officeDocument/2006/relationships/hyperlink" Target="https://youtu.be/951TL06-VBI" TargetMode="External"/><Relationship Id="rId1872" Type="http://schemas.openxmlformats.org/officeDocument/2006/relationships/hyperlink" Target="https://files.afu.se/Downloads/Transcriptions/Fade%20to%20Black%20(Jimmy%20Church)/" TargetMode="External"/><Relationship Id="rId1220" Type="http://schemas.openxmlformats.org/officeDocument/2006/relationships/hyperlink" Target="https://files.afu.se/Downloads/Transcriptions/Fade%20to%20Black%20(Jimmy%20Church)/" TargetMode="External"/><Relationship Id="rId1318" Type="http://schemas.openxmlformats.org/officeDocument/2006/relationships/hyperlink" Target="https://files.afu.se/Downloads/Transcriptions/Fade%20to%20Black%20(Jimmy%20Church)/" TargetMode="External"/><Relationship Id="rId1525" Type="http://schemas.openxmlformats.org/officeDocument/2006/relationships/hyperlink" Target="https://youtu.be/mwCHejPjlq8" TargetMode="External"/><Relationship Id="rId1732" Type="http://schemas.openxmlformats.org/officeDocument/2006/relationships/hyperlink" Target="https://files.afu.se/Downloads/Transcriptions/Fade%20to%20Black%20(Jimmy%20Church)/" TargetMode="External"/><Relationship Id="rId24" Type="http://schemas.openxmlformats.org/officeDocument/2006/relationships/hyperlink" Target="https://files.afu.se/Downloads/Transcriptions/Fade%20to%20Black%20(Jimmy%20Church)/" TargetMode="External"/><Relationship Id="rId173" Type="http://schemas.openxmlformats.org/officeDocument/2006/relationships/hyperlink" Target="https://youtu.be/zmygo57AH40" TargetMode="External"/><Relationship Id="rId380" Type="http://schemas.openxmlformats.org/officeDocument/2006/relationships/hyperlink" Target="https://files.afu.se/Downloads/Transcriptions/Fade%20to%20Black%20(Jimmy%20Church)/" TargetMode="External"/><Relationship Id="rId2061" Type="http://schemas.openxmlformats.org/officeDocument/2006/relationships/hyperlink" Target="https://youtu.be/vjdI_Pg7k2g" TargetMode="External"/><Relationship Id="rId240" Type="http://schemas.openxmlformats.org/officeDocument/2006/relationships/hyperlink" Target="https://files.afu.se/Downloads/Transcriptions/Fade%20to%20Black%20(Jimmy%20Church)/" TargetMode="External"/><Relationship Id="rId478" Type="http://schemas.openxmlformats.org/officeDocument/2006/relationships/hyperlink" Target="https://files.afu.se/Downloads/Transcriptions/Fade%20to%20Black%20(Jimmy%20Church)/" TargetMode="External"/><Relationship Id="rId685" Type="http://schemas.openxmlformats.org/officeDocument/2006/relationships/hyperlink" Target="https://youtu.be/cz2kI7U14TI" TargetMode="External"/><Relationship Id="rId892" Type="http://schemas.openxmlformats.org/officeDocument/2006/relationships/hyperlink" Target="https://files.afu.se/Downloads/Transcriptions/Fade%20to%20Black%20(Jimmy%20Church)/" TargetMode="External"/><Relationship Id="rId2159" Type="http://schemas.openxmlformats.org/officeDocument/2006/relationships/hyperlink" Target="https://youtu.be/5u7HwedNqCU" TargetMode="External"/><Relationship Id="rId100" Type="http://schemas.openxmlformats.org/officeDocument/2006/relationships/hyperlink" Target="https://files.afu.se/Downloads/Transcriptions/Fade%20to%20Black%20(Jimmy%20Church)/" TargetMode="External"/><Relationship Id="rId338" Type="http://schemas.openxmlformats.org/officeDocument/2006/relationships/hyperlink" Target="https://files.afu.se/Downloads/Transcriptions/Fade%20to%20Black%20(Jimmy%20Church)/" TargetMode="External"/><Relationship Id="rId545" Type="http://schemas.openxmlformats.org/officeDocument/2006/relationships/hyperlink" Target="https://youtu.be/MzGzvYWGeKg" TargetMode="External"/><Relationship Id="rId752" Type="http://schemas.openxmlformats.org/officeDocument/2006/relationships/hyperlink" Target="https://files.afu.se/Downloads/Transcriptions/Fade%20to%20Black%20(Jimmy%20Church)/" TargetMode="External"/><Relationship Id="rId1175" Type="http://schemas.openxmlformats.org/officeDocument/2006/relationships/hyperlink" Target="https://youtu.be/ZbBLwLHaUxs" TargetMode="External"/><Relationship Id="rId1382" Type="http://schemas.openxmlformats.org/officeDocument/2006/relationships/hyperlink" Target="https://files.afu.se/Downloads/Transcriptions/Fade%20to%20Black%20(Jimmy%20Church)/" TargetMode="External"/><Relationship Id="rId2019" Type="http://schemas.openxmlformats.org/officeDocument/2006/relationships/hyperlink" Target="https://youtu.be/ZmFtOcAHkmM" TargetMode="External"/><Relationship Id="rId405" Type="http://schemas.openxmlformats.org/officeDocument/2006/relationships/hyperlink" Target="https://youtu.be/x8lk2LQYo1k" TargetMode="External"/><Relationship Id="rId612" Type="http://schemas.openxmlformats.org/officeDocument/2006/relationships/hyperlink" Target="https://files.afu.se/Downloads/Transcriptions/Fade%20to%20Black%20(Jimmy%20Church)/" TargetMode="External"/><Relationship Id="rId1035" Type="http://schemas.openxmlformats.org/officeDocument/2006/relationships/hyperlink" Target="https://youtu.be/p2xQ0-qOqTk" TargetMode="External"/><Relationship Id="rId1242" Type="http://schemas.openxmlformats.org/officeDocument/2006/relationships/hyperlink" Target="https://files.afu.se/Downloads/Transcriptions/Fade%20to%20Black%20(Jimmy%20Church)/" TargetMode="External"/><Relationship Id="rId1687" Type="http://schemas.openxmlformats.org/officeDocument/2006/relationships/hyperlink" Target="https://youtu.be/Dc4DMChF7jE" TargetMode="External"/><Relationship Id="rId1894" Type="http://schemas.openxmlformats.org/officeDocument/2006/relationships/hyperlink" Target="https://files.afu.se/Downloads/Transcriptions/Fade%20to%20Black%20(Jimmy%20Church)/" TargetMode="External"/><Relationship Id="rId917" Type="http://schemas.openxmlformats.org/officeDocument/2006/relationships/hyperlink" Target="https://youtu.be/iUbN7v6gYds" TargetMode="External"/><Relationship Id="rId1102" Type="http://schemas.openxmlformats.org/officeDocument/2006/relationships/hyperlink" Target="https://files.afu.se/Downloads/Transcriptions/Fade%20to%20Black%20(Jimmy%20Church)/" TargetMode="External"/><Relationship Id="rId1547" Type="http://schemas.openxmlformats.org/officeDocument/2006/relationships/hyperlink" Target="https://youtu.be/l0SpTbJ1WvQ" TargetMode="External"/><Relationship Id="rId1754" Type="http://schemas.openxmlformats.org/officeDocument/2006/relationships/hyperlink" Target="https://files.afu.se/Downloads/Transcriptions/Fade%20to%20Black%20(Jimmy%20Church)/" TargetMode="External"/><Relationship Id="rId1961" Type="http://schemas.openxmlformats.org/officeDocument/2006/relationships/hyperlink" Target="https://youtu.be/SFXVA2nOrfs" TargetMode="External"/><Relationship Id="rId46" Type="http://schemas.openxmlformats.org/officeDocument/2006/relationships/hyperlink" Target="https://files.afu.se/Downloads/Transcriptions/Fade%20to%20Black%20(Jimmy%20Church)/" TargetMode="External"/><Relationship Id="rId1407" Type="http://schemas.openxmlformats.org/officeDocument/2006/relationships/hyperlink" Target="https://youtu.be/4L1E4y7Nhtk" TargetMode="External"/><Relationship Id="rId1614" Type="http://schemas.openxmlformats.org/officeDocument/2006/relationships/hyperlink" Target="https://files.afu.se/Downloads/Transcriptions/Fade%20to%20Black%20(Jimmy%20Church)/" TargetMode="External"/><Relationship Id="rId1821" Type="http://schemas.openxmlformats.org/officeDocument/2006/relationships/hyperlink" Target="https://youtu.be/ts2MAzeSScA" TargetMode="External"/><Relationship Id="rId195" Type="http://schemas.openxmlformats.org/officeDocument/2006/relationships/hyperlink" Target="https://youtu.be/CnYfr4ZURB8" TargetMode="External"/><Relationship Id="rId1919" Type="http://schemas.openxmlformats.org/officeDocument/2006/relationships/hyperlink" Target="https://youtu.be/kfD2oGj6_KE" TargetMode="External"/><Relationship Id="rId2083" Type="http://schemas.openxmlformats.org/officeDocument/2006/relationships/hyperlink" Target="https://youtu.be/x4dUmTvllLc" TargetMode="External"/><Relationship Id="rId262" Type="http://schemas.openxmlformats.org/officeDocument/2006/relationships/hyperlink" Target="https://files.afu.se/Downloads/Transcriptions/Fade%20to%20Black%20(Jimmy%20Church)/" TargetMode="External"/><Relationship Id="rId567" Type="http://schemas.openxmlformats.org/officeDocument/2006/relationships/hyperlink" Target="https://youtu.be/xtR_-4mWrsE" TargetMode="External"/><Relationship Id="rId1197" Type="http://schemas.openxmlformats.org/officeDocument/2006/relationships/hyperlink" Target="https://youtu.be/6850eP1r5Ps" TargetMode="External"/><Relationship Id="rId2150" Type="http://schemas.openxmlformats.org/officeDocument/2006/relationships/hyperlink" Target="https://files.afu.se/Downloads/Transcriptions/Fade%20to%20Black%20(Jimmy%20Church)/" TargetMode="External"/><Relationship Id="rId122" Type="http://schemas.openxmlformats.org/officeDocument/2006/relationships/hyperlink" Target="https://files.afu.se/Downloads/Transcriptions/Fade%20to%20Black%20(Jimmy%20Church)/" TargetMode="External"/><Relationship Id="rId774" Type="http://schemas.openxmlformats.org/officeDocument/2006/relationships/hyperlink" Target="https://files.afu.se/Downloads/Transcriptions/Fade%20to%20Black%20(Jimmy%20Church)/" TargetMode="External"/><Relationship Id="rId981" Type="http://schemas.openxmlformats.org/officeDocument/2006/relationships/hyperlink" Target="https://youtu.be/ZHXTJCmRIeM" TargetMode="External"/><Relationship Id="rId1057" Type="http://schemas.openxmlformats.org/officeDocument/2006/relationships/hyperlink" Target="https://youtu.be/UPIO8MArSLM" TargetMode="External"/><Relationship Id="rId2010" Type="http://schemas.openxmlformats.org/officeDocument/2006/relationships/hyperlink" Target="https://files.afu.se/Downloads/Transcriptions/Fade%20to%20Black%20(Jimmy%20Church)/" TargetMode="External"/><Relationship Id="rId427" Type="http://schemas.openxmlformats.org/officeDocument/2006/relationships/hyperlink" Target="https://youtu.be/DQdaX0r58vg" TargetMode="External"/><Relationship Id="rId634" Type="http://schemas.openxmlformats.org/officeDocument/2006/relationships/hyperlink" Target="https://files.afu.se/Downloads/Transcriptions/Fade%20to%20Black%20(Jimmy%20Church)/" TargetMode="External"/><Relationship Id="rId841" Type="http://schemas.openxmlformats.org/officeDocument/2006/relationships/hyperlink" Target="https://youtu.be/W1DtyMixChc" TargetMode="External"/><Relationship Id="rId1264" Type="http://schemas.openxmlformats.org/officeDocument/2006/relationships/hyperlink" Target="https://files.afu.se/Downloads/Transcriptions/Fade%20to%20Black%20(Jimmy%20Church)/" TargetMode="External"/><Relationship Id="rId1471" Type="http://schemas.openxmlformats.org/officeDocument/2006/relationships/hyperlink" Target="https://youtu.be/ukSZf9JkKNY" TargetMode="External"/><Relationship Id="rId1569" Type="http://schemas.openxmlformats.org/officeDocument/2006/relationships/hyperlink" Target="https://youtu.be/U-GUWH7mLlM" TargetMode="External"/><Relationship Id="rId2108" Type="http://schemas.openxmlformats.org/officeDocument/2006/relationships/hyperlink" Target="https://files.afu.se/Downloads/Transcriptions/Fade%20to%20Black%20(Jimmy%20Church)/" TargetMode="External"/><Relationship Id="rId701" Type="http://schemas.openxmlformats.org/officeDocument/2006/relationships/hyperlink" Target="https://youtu.be/1tXZlodg0RM" TargetMode="External"/><Relationship Id="rId939" Type="http://schemas.openxmlformats.org/officeDocument/2006/relationships/hyperlink" Target="https://youtu.be/uwoqbzzxZjs" TargetMode="External"/><Relationship Id="rId1124" Type="http://schemas.openxmlformats.org/officeDocument/2006/relationships/hyperlink" Target="https://files.afu.se/Downloads/Transcriptions/Fade%20to%20Black%20(Jimmy%20Church)/" TargetMode="External"/><Relationship Id="rId1331" Type="http://schemas.openxmlformats.org/officeDocument/2006/relationships/hyperlink" Target="https://youtu.be/ECMk2zQD8p4" TargetMode="External"/><Relationship Id="rId1776" Type="http://schemas.openxmlformats.org/officeDocument/2006/relationships/hyperlink" Target="https://files.afu.se/Downloads/Transcriptions/Fade%20to%20Black%20(Jimmy%20Church)/" TargetMode="External"/><Relationship Id="rId1983" Type="http://schemas.openxmlformats.org/officeDocument/2006/relationships/hyperlink" Target="https://youtu.be/1xA4y0sQeg0" TargetMode="External"/><Relationship Id="rId68" Type="http://schemas.openxmlformats.org/officeDocument/2006/relationships/hyperlink" Target="https://files.afu.se/Downloads/Transcriptions/Fade%20to%20Black%20(Jimmy%20Church)/" TargetMode="External"/><Relationship Id="rId1429" Type="http://schemas.openxmlformats.org/officeDocument/2006/relationships/hyperlink" Target="https://youtu.be/dsq8b8f_GHI" TargetMode="External"/><Relationship Id="rId1636" Type="http://schemas.openxmlformats.org/officeDocument/2006/relationships/hyperlink" Target="https://files.afu.se/Downloads/Transcriptions/Fade%20to%20Black%20(Jimmy%20Church)/" TargetMode="External"/><Relationship Id="rId1843" Type="http://schemas.openxmlformats.org/officeDocument/2006/relationships/hyperlink" Target="https://youtu.be/uK3VQDW8Q5c" TargetMode="External"/><Relationship Id="rId1703" Type="http://schemas.openxmlformats.org/officeDocument/2006/relationships/hyperlink" Target="https://youtu.be/UoEIthZpp8w" TargetMode="External"/><Relationship Id="rId1910" Type="http://schemas.openxmlformats.org/officeDocument/2006/relationships/hyperlink" Target="https://files.afu.se/Downloads/Transcriptions/Fade%20to%20Black%20(Jimmy%20Church)/" TargetMode="External"/><Relationship Id="rId284" Type="http://schemas.openxmlformats.org/officeDocument/2006/relationships/hyperlink" Target="https://files.afu.se/Downloads/Transcriptions/Fade%20to%20Black%20(Jimmy%20Church)/" TargetMode="External"/><Relationship Id="rId491" Type="http://schemas.openxmlformats.org/officeDocument/2006/relationships/hyperlink" Target="https://youtu.be/4Ehc4vjQVAA" TargetMode="External"/><Relationship Id="rId2172" Type="http://schemas.openxmlformats.org/officeDocument/2006/relationships/hyperlink" Target="https://files.afu.se/Downloads/Transcriptions/Fade%20to%20Black%20(Jimmy%20Church)/" TargetMode="External"/><Relationship Id="rId144" Type="http://schemas.openxmlformats.org/officeDocument/2006/relationships/hyperlink" Target="https://files.afu.se/Downloads/Transcriptions/Fade%20to%20Black%20(Jimmy%20Church)/" TargetMode="External"/><Relationship Id="rId589" Type="http://schemas.openxmlformats.org/officeDocument/2006/relationships/hyperlink" Target="https://youtu.be/XUhx1h1Oxm0" TargetMode="External"/><Relationship Id="rId796" Type="http://schemas.openxmlformats.org/officeDocument/2006/relationships/hyperlink" Target="https://files.afu.se/Downloads/Transcriptions/Fade%20to%20Black%20(Jimmy%20Church)/" TargetMode="External"/><Relationship Id="rId351" Type="http://schemas.openxmlformats.org/officeDocument/2006/relationships/hyperlink" Target="https://youtu.be/uF6aVoHRXjw" TargetMode="External"/><Relationship Id="rId449" Type="http://schemas.openxmlformats.org/officeDocument/2006/relationships/hyperlink" Target="https://youtu.be/Y14yWaMZ9BI" TargetMode="External"/><Relationship Id="rId656" Type="http://schemas.openxmlformats.org/officeDocument/2006/relationships/hyperlink" Target="https://files.afu.se/Downloads/Transcriptions/Fade%20to%20Black%20(Jimmy%20Church)/" TargetMode="External"/><Relationship Id="rId863" Type="http://schemas.openxmlformats.org/officeDocument/2006/relationships/hyperlink" Target="https://youtu.be/CARiSkurlOQ" TargetMode="External"/><Relationship Id="rId1079" Type="http://schemas.openxmlformats.org/officeDocument/2006/relationships/hyperlink" Target="https://youtu.be/HasSQSu1pDI" TargetMode="External"/><Relationship Id="rId1286" Type="http://schemas.openxmlformats.org/officeDocument/2006/relationships/hyperlink" Target="https://files.afu.se/Downloads/Transcriptions/Fade%20to%20Black%20(Jimmy%20Church)/" TargetMode="External"/><Relationship Id="rId1493" Type="http://schemas.openxmlformats.org/officeDocument/2006/relationships/hyperlink" Target="https://youtu.be/j87WYRbWeSY" TargetMode="External"/><Relationship Id="rId2032" Type="http://schemas.openxmlformats.org/officeDocument/2006/relationships/hyperlink" Target="https://files.afu.se/Downloads/Transcriptions/Fade%20to%20Black%20(Jimmy%20Church)/" TargetMode="External"/><Relationship Id="rId211" Type="http://schemas.openxmlformats.org/officeDocument/2006/relationships/hyperlink" Target="https://youtu.be/8zP0xMyJwLA" TargetMode="External"/><Relationship Id="rId309" Type="http://schemas.openxmlformats.org/officeDocument/2006/relationships/hyperlink" Target="https://youtu.be/2uglD59OMFY" TargetMode="External"/><Relationship Id="rId516" Type="http://schemas.openxmlformats.org/officeDocument/2006/relationships/hyperlink" Target="https://files.afu.se/Downloads/Transcriptions/Fade%20to%20Black%20(Jimmy%20Church)/" TargetMode="External"/><Relationship Id="rId1146" Type="http://schemas.openxmlformats.org/officeDocument/2006/relationships/hyperlink" Target="https://files.afu.se/Downloads/Transcriptions/Fade%20to%20Black%20(Jimmy%20Church)/" TargetMode="External"/><Relationship Id="rId1798" Type="http://schemas.openxmlformats.org/officeDocument/2006/relationships/hyperlink" Target="https://files.afu.se/Downloads/Transcriptions/Fade%20to%20Black%20(Jimmy%20Church)/" TargetMode="External"/><Relationship Id="rId723" Type="http://schemas.openxmlformats.org/officeDocument/2006/relationships/hyperlink" Target="https://youtu.be/LKU1yYS1Z-Y" TargetMode="External"/><Relationship Id="rId930" Type="http://schemas.openxmlformats.org/officeDocument/2006/relationships/hyperlink" Target="https://files.afu.se/Downloads/Transcriptions/Fade%20to%20Black%20(Jimmy%20Church)/" TargetMode="External"/><Relationship Id="rId1006" Type="http://schemas.openxmlformats.org/officeDocument/2006/relationships/hyperlink" Target="https://files.afu.se/Downloads/Transcriptions/Fade%20to%20Black%20(Jimmy%20Church)/" TargetMode="External"/><Relationship Id="rId1353" Type="http://schemas.openxmlformats.org/officeDocument/2006/relationships/hyperlink" Target="https://youtu.be/ELki6gyciKI" TargetMode="External"/><Relationship Id="rId1560" Type="http://schemas.openxmlformats.org/officeDocument/2006/relationships/hyperlink" Target="https://files.afu.se/Downloads/Transcriptions/Fade%20to%20Black%20(Jimmy%20Church)/" TargetMode="External"/><Relationship Id="rId1658" Type="http://schemas.openxmlformats.org/officeDocument/2006/relationships/hyperlink" Target="https://files.afu.se/Downloads/Transcriptions/Fade%20to%20Black%20(Jimmy%20Church)/" TargetMode="External"/><Relationship Id="rId1865" Type="http://schemas.openxmlformats.org/officeDocument/2006/relationships/hyperlink" Target="https://youtu.be/cXqYxHqSPyA" TargetMode="External"/><Relationship Id="rId1213" Type="http://schemas.openxmlformats.org/officeDocument/2006/relationships/hyperlink" Target="https://youtu.be/j8VCiy3ic7s" TargetMode="External"/><Relationship Id="rId1420" Type="http://schemas.openxmlformats.org/officeDocument/2006/relationships/hyperlink" Target="https://files.afu.se/Downloads/Transcriptions/Fade%20to%20Black%20(Jimmy%20Church)/" TargetMode="External"/><Relationship Id="rId1518" Type="http://schemas.openxmlformats.org/officeDocument/2006/relationships/hyperlink" Target="https://files.afu.se/Downloads/Transcriptions/Fade%20to%20Black%20(Jimmy%20Church)/" TargetMode="External"/><Relationship Id="rId1725" Type="http://schemas.openxmlformats.org/officeDocument/2006/relationships/hyperlink" Target="https://youtu.be/yio0QVM22-M" TargetMode="External"/><Relationship Id="rId1932" Type="http://schemas.openxmlformats.org/officeDocument/2006/relationships/hyperlink" Target="https://files.afu.se/Downloads/Transcriptions/Fade%20to%20Black%20(Jimmy%20Church)/" TargetMode="External"/><Relationship Id="rId17" Type="http://schemas.openxmlformats.org/officeDocument/2006/relationships/hyperlink" Target="https://youtu.be/T_dfj6_wWyQ" TargetMode="External"/><Relationship Id="rId2194" Type="http://schemas.openxmlformats.org/officeDocument/2006/relationships/hyperlink" Target="https://files.afu.se/Downloads/Transcriptions/Fade%20to%20Black%20(Jimmy%20Church)/" TargetMode="External"/><Relationship Id="rId166" Type="http://schemas.openxmlformats.org/officeDocument/2006/relationships/hyperlink" Target="https://files.afu.se/Downloads/Transcriptions/Fade%20to%20Black%20(Jimmy%20Church)/" TargetMode="External"/><Relationship Id="rId373" Type="http://schemas.openxmlformats.org/officeDocument/2006/relationships/hyperlink" Target="https://youtu.be/V4aSEvHMkX4" TargetMode="External"/><Relationship Id="rId580" Type="http://schemas.openxmlformats.org/officeDocument/2006/relationships/hyperlink" Target="https://files.afu.se/Downloads/Transcriptions/Fade%20to%20Black%20(Jimmy%20Church)/" TargetMode="External"/><Relationship Id="rId2054" Type="http://schemas.openxmlformats.org/officeDocument/2006/relationships/hyperlink" Target="https://files.afu.se/Downloads/Transcriptions/Fade%20to%20Black%20(Jimmy%20Church)/" TargetMode="External"/><Relationship Id="rId1" Type="http://schemas.openxmlformats.org/officeDocument/2006/relationships/hyperlink" Target="https://youtu.be/S0OdQ859cyM" TargetMode="External"/><Relationship Id="rId233" Type="http://schemas.openxmlformats.org/officeDocument/2006/relationships/hyperlink" Target="https://youtu.be/XQcZVrnfbZ8" TargetMode="External"/><Relationship Id="rId440" Type="http://schemas.openxmlformats.org/officeDocument/2006/relationships/hyperlink" Target="https://files.afu.se/Downloads/Transcriptions/Fade%20to%20Black%20(Jimmy%20Church)/" TargetMode="External"/><Relationship Id="rId678" Type="http://schemas.openxmlformats.org/officeDocument/2006/relationships/hyperlink" Target="https://files.afu.se/Downloads/Transcriptions/Fade%20to%20Black%20(Jimmy%20Church)/" TargetMode="External"/><Relationship Id="rId885" Type="http://schemas.openxmlformats.org/officeDocument/2006/relationships/hyperlink" Target="https://youtu.be/clJ5cLhyQrw" TargetMode="External"/><Relationship Id="rId1070" Type="http://schemas.openxmlformats.org/officeDocument/2006/relationships/hyperlink" Target="https://files.afu.se/Downloads/Transcriptions/Fade%20to%20Black%20(Jimmy%20Church)/" TargetMode="External"/><Relationship Id="rId2121" Type="http://schemas.openxmlformats.org/officeDocument/2006/relationships/hyperlink" Target="https://youtu.be/ZmLY4omdTHg" TargetMode="External"/><Relationship Id="rId300" Type="http://schemas.openxmlformats.org/officeDocument/2006/relationships/hyperlink" Target="https://files.afu.se/Downloads/Transcriptions/Fade%20to%20Black%20(Jimmy%20Church)/" TargetMode="External"/><Relationship Id="rId538" Type="http://schemas.openxmlformats.org/officeDocument/2006/relationships/hyperlink" Target="https://files.afu.se/Downloads/Transcriptions/Fade%20to%20Black%20(Jimmy%20Church)/" TargetMode="External"/><Relationship Id="rId745" Type="http://schemas.openxmlformats.org/officeDocument/2006/relationships/hyperlink" Target="https://youtu.be/mveu4shfsZs" TargetMode="External"/><Relationship Id="rId952" Type="http://schemas.openxmlformats.org/officeDocument/2006/relationships/hyperlink" Target="https://files.afu.se/Downloads/Transcriptions/Fade%20to%20Black%20(Jimmy%20Church)/" TargetMode="External"/><Relationship Id="rId1168" Type="http://schemas.openxmlformats.org/officeDocument/2006/relationships/hyperlink" Target="https://files.afu.se/Downloads/Transcriptions/Fade%20to%20Black%20(Jimmy%20Church)/" TargetMode="External"/><Relationship Id="rId1375" Type="http://schemas.openxmlformats.org/officeDocument/2006/relationships/hyperlink" Target="https://youtu.be/Pj1bW-7AWlQ" TargetMode="External"/><Relationship Id="rId1582" Type="http://schemas.openxmlformats.org/officeDocument/2006/relationships/hyperlink" Target="https://files.afu.se/Downloads/Transcriptions/Fade%20to%20Black%20(Jimmy%20Church)/" TargetMode="External"/><Relationship Id="rId81" Type="http://schemas.openxmlformats.org/officeDocument/2006/relationships/hyperlink" Target="https://youtu.be/Yz97-Pu5fDo" TargetMode="External"/><Relationship Id="rId605" Type="http://schemas.openxmlformats.org/officeDocument/2006/relationships/hyperlink" Target="https://youtu.be/Yduhr-gn680" TargetMode="External"/><Relationship Id="rId812" Type="http://schemas.openxmlformats.org/officeDocument/2006/relationships/hyperlink" Target="https://files.afu.se/Downloads/Transcriptions/Fade%20to%20Black%20(Jimmy%20Church)/" TargetMode="External"/><Relationship Id="rId1028" Type="http://schemas.openxmlformats.org/officeDocument/2006/relationships/hyperlink" Target="https://files.afu.se/Downloads/Transcriptions/Fade%20to%20Black%20(Jimmy%20Church)/" TargetMode="External"/><Relationship Id="rId1235" Type="http://schemas.openxmlformats.org/officeDocument/2006/relationships/hyperlink" Target="https://youtu.be/vc4m-iCb-BI" TargetMode="External"/><Relationship Id="rId1442" Type="http://schemas.openxmlformats.org/officeDocument/2006/relationships/hyperlink" Target="https://files.afu.se/Downloads/Transcriptions/Fade%20to%20Black%20(Jimmy%20Church)/" TargetMode="External"/><Relationship Id="rId1887" Type="http://schemas.openxmlformats.org/officeDocument/2006/relationships/hyperlink" Target="https://youtu.be/1isKWLP4J5Q" TargetMode="External"/><Relationship Id="rId1302" Type="http://schemas.openxmlformats.org/officeDocument/2006/relationships/hyperlink" Target="https://files.afu.se/Downloads/Transcriptions/Fade%20to%20Black%20(Jimmy%20Church)/" TargetMode="External"/><Relationship Id="rId1747" Type="http://schemas.openxmlformats.org/officeDocument/2006/relationships/hyperlink" Target="https://youtu.be/xJDhKCHc3lE" TargetMode="External"/><Relationship Id="rId1954" Type="http://schemas.openxmlformats.org/officeDocument/2006/relationships/hyperlink" Target="https://files.afu.se/Downloads/Transcriptions/Fade%20to%20Black%20(Jimmy%20Church)/" TargetMode="External"/><Relationship Id="rId39" Type="http://schemas.openxmlformats.org/officeDocument/2006/relationships/hyperlink" Target="https://youtu.be/hAyhEOYvuXw" TargetMode="External"/><Relationship Id="rId1607" Type="http://schemas.openxmlformats.org/officeDocument/2006/relationships/hyperlink" Target="https://youtu.be/2xZeEoKOPm0" TargetMode="External"/><Relationship Id="rId1814" Type="http://schemas.openxmlformats.org/officeDocument/2006/relationships/hyperlink" Target="https://files.afu.se/Downloads/Transcriptions/Fade%20to%20Black%20(Jimmy%20Church)/" TargetMode="External"/><Relationship Id="rId188" Type="http://schemas.openxmlformats.org/officeDocument/2006/relationships/hyperlink" Target="https://files.afu.se/Downloads/Transcriptions/Fade%20to%20Black%20(Jimmy%20Church)/" TargetMode="External"/><Relationship Id="rId395" Type="http://schemas.openxmlformats.org/officeDocument/2006/relationships/hyperlink" Target="https://youtu.be/2DRcDVwNvtI" TargetMode="External"/><Relationship Id="rId2076" Type="http://schemas.openxmlformats.org/officeDocument/2006/relationships/hyperlink" Target="https://files.afu.se/Downloads/Transcriptions/Fade%20to%20Black%20(Jimmy%20Church)/" TargetMode="External"/><Relationship Id="rId255" Type="http://schemas.openxmlformats.org/officeDocument/2006/relationships/hyperlink" Target="https://youtu.be/a5AqBK3Y4ZE" TargetMode="External"/><Relationship Id="rId462" Type="http://schemas.openxmlformats.org/officeDocument/2006/relationships/hyperlink" Target="https://files.afu.se/Downloads/Transcriptions/Fade%20to%20Black%20(Jimmy%20Church)/" TargetMode="External"/><Relationship Id="rId1092" Type="http://schemas.openxmlformats.org/officeDocument/2006/relationships/hyperlink" Target="https://files.afu.se/Downloads/Transcriptions/Fade%20to%20Black%20(Jimmy%20Church)/" TargetMode="External"/><Relationship Id="rId1397" Type="http://schemas.openxmlformats.org/officeDocument/2006/relationships/hyperlink" Target="https://youtu.be/9kOo9_BCNsw" TargetMode="External"/><Relationship Id="rId2143" Type="http://schemas.openxmlformats.org/officeDocument/2006/relationships/hyperlink" Target="https://youtu.be/c7zgBoqUu4o" TargetMode="External"/><Relationship Id="rId115" Type="http://schemas.openxmlformats.org/officeDocument/2006/relationships/hyperlink" Target="https://youtu.be/kMTLUntQYlI" TargetMode="External"/><Relationship Id="rId322" Type="http://schemas.openxmlformats.org/officeDocument/2006/relationships/hyperlink" Target="https://files.afu.se/Downloads/Transcriptions/Fade%20to%20Black%20(Jimmy%20Church)/" TargetMode="External"/><Relationship Id="rId767" Type="http://schemas.openxmlformats.org/officeDocument/2006/relationships/hyperlink" Target="https://youtu.be/YBYRYrvQR7g" TargetMode="External"/><Relationship Id="rId974" Type="http://schemas.openxmlformats.org/officeDocument/2006/relationships/hyperlink" Target="https://files.afu.se/Downloads/Transcriptions/Fade%20to%20Black%20(Jimmy%20Church)/" TargetMode="External"/><Relationship Id="rId2003" Type="http://schemas.openxmlformats.org/officeDocument/2006/relationships/hyperlink" Target="https://youtu.be/e4eplJzXki0" TargetMode="External"/><Relationship Id="rId2210" Type="http://schemas.openxmlformats.org/officeDocument/2006/relationships/hyperlink" Target="https://files.afu.se/Downloads/Transcriptions/Fade%20to%20Black%20(Jimmy%20Church)/" TargetMode="External"/><Relationship Id="rId627" Type="http://schemas.openxmlformats.org/officeDocument/2006/relationships/hyperlink" Target="https://youtu.be/WNmNFBcg1V4" TargetMode="External"/><Relationship Id="rId834" Type="http://schemas.openxmlformats.org/officeDocument/2006/relationships/hyperlink" Target="https://files.afu.se/Downloads/Transcriptions/Fade%20to%20Black%20(Jimmy%20Church)/" TargetMode="External"/><Relationship Id="rId1257" Type="http://schemas.openxmlformats.org/officeDocument/2006/relationships/hyperlink" Target="https://youtu.be/c2TCPhi2Se8" TargetMode="External"/><Relationship Id="rId1464" Type="http://schemas.openxmlformats.org/officeDocument/2006/relationships/hyperlink" Target="https://files.afu.se/Downloads/Transcriptions/Fade%20to%20Black%20(Jimmy%20Church)/" TargetMode="External"/><Relationship Id="rId1671" Type="http://schemas.openxmlformats.org/officeDocument/2006/relationships/hyperlink" Target="https://youtu.be/NmgCtT536VU" TargetMode="External"/><Relationship Id="rId901" Type="http://schemas.openxmlformats.org/officeDocument/2006/relationships/hyperlink" Target="https://youtu.be/ksIeoky_dPg" TargetMode="External"/><Relationship Id="rId1117" Type="http://schemas.openxmlformats.org/officeDocument/2006/relationships/hyperlink" Target="https://youtu.be/67PDqqknDXk" TargetMode="External"/><Relationship Id="rId1324" Type="http://schemas.openxmlformats.org/officeDocument/2006/relationships/hyperlink" Target="https://files.afu.se/Downloads/Transcriptions/Fade%20to%20Black%20(Jimmy%20Church)/" TargetMode="External"/><Relationship Id="rId1531" Type="http://schemas.openxmlformats.org/officeDocument/2006/relationships/hyperlink" Target="https://youtu.be/Xcy3FpP4-hw" TargetMode="External"/><Relationship Id="rId1769" Type="http://schemas.openxmlformats.org/officeDocument/2006/relationships/hyperlink" Target="https://youtu.be/i8i7aRB-UxE" TargetMode="External"/><Relationship Id="rId1976" Type="http://schemas.openxmlformats.org/officeDocument/2006/relationships/hyperlink" Target="https://files.afu.se/Downloads/Transcriptions/Fade%20to%20Black%20(Jimmy%20Church)/" TargetMode="External"/><Relationship Id="rId30" Type="http://schemas.openxmlformats.org/officeDocument/2006/relationships/hyperlink" Target="https://files.afu.se/Downloads/Transcriptions/Fade%20to%20Black%20(Jimmy%20Church)/" TargetMode="External"/><Relationship Id="rId1629" Type="http://schemas.openxmlformats.org/officeDocument/2006/relationships/hyperlink" Target="https://youtu.be/R7d5D0Vwj98" TargetMode="External"/><Relationship Id="rId1836" Type="http://schemas.openxmlformats.org/officeDocument/2006/relationships/hyperlink" Target="https://files.afu.se/Downloads/Transcriptions/Fade%20to%20Black%20(Jimmy%20Church)/" TargetMode="External"/><Relationship Id="rId1903" Type="http://schemas.openxmlformats.org/officeDocument/2006/relationships/hyperlink" Target="https://youtu.be/K20q4zjORb0" TargetMode="External"/><Relationship Id="rId2098" Type="http://schemas.openxmlformats.org/officeDocument/2006/relationships/hyperlink" Target="https://files.afu.se/Downloads/Transcriptions/Fade%20to%20Black%20(Jimmy%20Church)/" TargetMode="External"/><Relationship Id="rId277" Type="http://schemas.openxmlformats.org/officeDocument/2006/relationships/hyperlink" Target="https://youtu.be/nnv6MPKH_08" TargetMode="External"/><Relationship Id="rId484" Type="http://schemas.openxmlformats.org/officeDocument/2006/relationships/hyperlink" Target="https://files.afu.se/Downloads/Transcriptions/Fade%20to%20Black%20(Jimmy%20Church)/" TargetMode="External"/><Relationship Id="rId2165" Type="http://schemas.openxmlformats.org/officeDocument/2006/relationships/hyperlink" Target="https://youtu.be/QfGHpXC6tbc" TargetMode="External"/><Relationship Id="rId137" Type="http://schemas.openxmlformats.org/officeDocument/2006/relationships/hyperlink" Target="https://youtu.be/ArErk1MYXzY" TargetMode="External"/><Relationship Id="rId344" Type="http://schemas.openxmlformats.org/officeDocument/2006/relationships/hyperlink" Target="https://files.afu.se/Downloads/Transcriptions/Fade%20to%20Black%20(Jimmy%20Church)/" TargetMode="External"/><Relationship Id="rId691" Type="http://schemas.openxmlformats.org/officeDocument/2006/relationships/hyperlink" Target="https://youtu.be/ylkEfk2QIrs" TargetMode="External"/><Relationship Id="rId789" Type="http://schemas.openxmlformats.org/officeDocument/2006/relationships/hyperlink" Target="https://youtu.be/Ocz0j5907TM" TargetMode="External"/><Relationship Id="rId996" Type="http://schemas.openxmlformats.org/officeDocument/2006/relationships/hyperlink" Target="https://files.afu.se/Downloads/Transcriptions/Fade%20to%20Black%20(Jimmy%20Church)/" TargetMode="External"/><Relationship Id="rId2025" Type="http://schemas.openxmlformats.org/officeDocument/2006/relationships/hyperlink" Target="https://youtu.be/Jrk-NxirZdU" TargetMode="External"/><Relationship Id="rId551" Type="http://schemas.openxmlformats.org/officeDocument/2006/relationships/hyperlink" Target="https://youtu.be/IYH77yCXe2g" TargetMode="External"/><Relationship Id="rId649" Type="http://schemas.openxmlformats.org/officeDocument/2006/relationships/hyperlink" Target="https://youtu.be/asoXpiwuULo" TargetMode="External"/><Relationship Id="rId856" Type="http://schemas.openxmlformats.org/officeDocument/2006/relationships/hyperlink" Target="https://files.afu.se/Downloads/Transcriptions/Fade%20to%20Black%20(Jimmy%20Church)/" TargetMode="External"/><Relationship Id="rId1181" Type="http://schemas.openxmlformats.org/officeDocument/2006/relationships/hyperlink" Target="https://youtu.be/2C_cgBzbB-o" TargetMode="External"/><Relationship Id="rId1279" Type="http://schemas.openxmlformats.org/officeDocument/2006/relationships/hyperlink" Target="https://youtu.be/GF8i63aW7Q4" TargetMode="External"/><Relationship Id="rId1486" Type="http://schemas.openxmlformats.org/officeDocument/2006/relationships/hyperlink" Target="https://files.afu.se/Downloads/Transcriptions/Fade%20to%20Black%20(Jimmy%20Church)/" TargetMode="External"/><Relationship Id="rId204" Type="http://schemas.openxmlformats.org/officeDocument/2006/relationships/hyperlink" Target="https://files.afu.se/Downloads/Transcriptions/Fade%20to%20Black%20(Jimmy%20Church)/" TargetMode="External"/><Relationship Id="rId411" Type="http://schemas.openxmlformats.org/officeDocument/2006/relationships/hyperlink" Target="https://youtu.be/LUUodCRHt2w" TargetMode="External"/><Relationship Id="rId509" Type="http://schemas.openxmlformats.org/officeDocument/2006/relationships/hyperlink" Target="https://youtu.be/brX0rMNa2xo" TargetMode="External"/><Relationship Id="rId1041" Type="http://schemas.openxmlformats.org/officeDocument/2006/relationships/hyperlink" Target="https://youtu.be/uzXXeWgXK9g" TargetMode="External"/><Relationship Id="rId1139" Type="http://schemas.openxmlformats.org/officeDocument/2006/relationships/hyperlink" Target="https://youtu.be/CbzPKVhZ5D4" TargetMode="External"/><Relationship Id="rId1346" Type="http://schemas.openxmlformats.org/officeDocument/2006/relationships/hyperlink" Target="https://files.afu.se/Downloads/Transcriptions/Fade%20to%20Black%20(Jimmy%20Church)/" TargetMode="External"/><Relationship Id="rId1693" Type="http://schemas.openxmlformats.org/officeDocument/2006/relationships/hyperlink" Target="https://youtu.be/jQPzN0GoF_U" TargetMode="External"/><Relationship Id="rId1998" Type="http://schemas.openxmlformats.org/officeDocument/2006/relationships/hyperlink" Target="https://files.afu.se/Downloads/Transcriptions/Fade%20to%20Black%20(Jimmy%20Church)/" TargetMode="External"/><Relationship Id="rId716" Type="http://schemas.openxmlformats.org/officeDocument/2006/relationships/hyperlink" Target="https://files.afu.se/Downloads/Transcriptions/Fade%20to%20Black%20(Jimmy%20Church)/" TargetMode="External"/><Relationship Id="rId923" Type="http://schemas.openxmlformats.org/officeDocument/2006/relationships/hyperlink" Target="https://youtu.be/aMnAEVlTL2A" TargetMode="External"/><Relationship Id="rId1553" Type="http://schemas.openxmlformats.org/officeDocument/2006/relationships/hyperlink" Target="https://youtu.be/Jpmk7ozu9s4" TargetMode="External"/><Relationship Id="rId1760" Type="http://schemas.openxmlformats.org/officeDocument/2006/relationships/hyperlink" Target="https://files.afu.se/Downloads/Transcriptions/Fade%20to%20Black%20(Jimmy%20Church)/" TargetMode="External"/><Relationship Id="rId1858" Type="http://schemas.openxmlformats.org/officeDocument/2006/relationships/hyperlink" Target="https://files.afu.se/Downloads/Transcriptions/Fade%20to%20Black%20(Jimmy%20Church)/" TargetMode="External"/><Relationship Id="rId52" Type="http://schemas.openxmlformats.org/officeDocument/2006/relationships/hyperlink" Target="https://files.afu.se/Downloads/Transcriptions/Fade%20to%20Black%20(Jimmy%20Church)/" TargetMode="External"/><Relationship Id="rId1206" Type="http://schemas.openxmlformats.org/officeDocument/2006/relationships/hyperlink" Target="https://files.afu.se/Downloads/Transcriptions/Fade%20to%20Black%20(Jimmy%20Church)/" TargetMode="External"/><Relationship Id="rId1413" Type="http://schemas.openxmlformats.org/officeDocument/2006/relationships/hyperlink" Target="https://youtu.be/albFrxKsTI8" TargetMode="External"/><Relationship Id="rId1620" Type="http://schemas.openxmlformats.org/officeDocument/2006/relationships/hyperlink" Target="https://files.afu.se/Downloads/Transcriptions/Fade%20to%20Black%20(Jimmy%20Church)/" TargetMode="External"/><Relationship Id="rId1718" Type="http://schemas.openxmlformats.org/officeDocument/2006/relationships/hyperlink" Target="https://files.afu.se/Downloads/Transcriptions/Fade%20to%20Black%20(Jimmy%20Church)/" TargetMode="External"/><Relationship Id="rId1925" Type="http://schemas.openxmlformats.org/officeDocument/2006/relationships/hyperlink" Target="https://youtu.be/wo71wS9xEro" TargetMode="External"/><Relationship Id="rId299" Type="http://schemas.openxmlformats.org/officeDocument/2006/relationships/hyperlink" Target="https://youtu.be/ur6KuRjcVH8" TargetMode="External"/><Relationship Id="rId2187" Type="http://schemas.openxmlformats.org/officeDocument/2006/relationships/hyperlink" Target="https://youtu.be/TkDu8SnkWaA" TargetMode="External"/><Relationship Id="rId159" Type="http://schemas.openxmlformats.org/officeDocument/2006/relationships/hyperlink" Target="https://youtu.be/yVAogsUQVDQ" TargetMode="External"/><Relationship Id="rId366" Type="http://schemas.openxmlformats.org/officeDocument/2006/relationships/hyperlink" Target="https://files.afu.se/Downloads/Transcriptions/Fade%20to%20Black%20(Jimmy%20Church)/" TargetMode="External"/><Relationship Id="rId573" Type="http://schemas.openxmlformats.org/officeDocument/2006/relationships/hyperlink" Target="https://youtu.be/R1kJctGK0Xo" TargetMode="External"/><Relationship Id="rId780" Type="http://schemas.openxmlformats.org/officeDocument/2006/relationships/hyperlink" Target="https://files.afu.se/Downloads/Transcriptions/Fade%20to%20Black%20(Jimmy%20Church)/" TargetMode="External"/><Relationship Id="rId2047" Type="http://schemas.openxmlformats.org/officeDocument/2006/relationships/hyperlink" Target="https://youtu.be/9RyyYsYTha4" TargetMode="External"/><Relationship Id="rId226" Type="http://schemas.openxmlformats.org/officeDocument/2006/relationships/hyperlink" Target="https://files.afu.se/Downloads/Transcriptions/Fade%20to%20Black%20(Jimmy%20Church)/" TargetMode="External"/><Relationship Id="rId433" Type="http://schemas.openxmlformats.org/officeDocument/2006/relationships/hyperlink" Target="https://youtu.be/5tMr6BhriOc" TargetMode="External"/><Relationship Id="rId878" Type="http://schemas.openxmlformats.org/officeDocument/2006/relationships/hyperlink" Target="https://files.afu.se/Downloads/Transcriptions/Fade%20to%20Black%20(Jimmy%20Church)/" TargetMode="External"/><Relationship Id="rId1063" Type="http://schemas.openxmlformats.org/officeDocument/2006/relationships/hyperlink" Target="https://youtu.be/tpUK9qAgW7s" TargetMode="External"/><Relationship Id="rId1270" Type="http://schemas.openxmlformats.org/officeDocument/2006/relationships/hyperlink" Target="https://files.afu.se/Downloads/Transcriptions/Fade%20to%20Black%20(Jimmy%20Church)/" TargetMode="External"/><Relationship Id="rId2114" Type="http://schemas.openxmlformats.org/officeDocument/2006/relationships/hyperlink" Target="https://files.afu.se/Downloads/Transcriptions/Fade%20to%20Black%20(Jimmy%20Church)/" TargetMode="External"/><Relationship Id="rId640" Type="http://schemas.openxmlformats.org/officeDocument/2006/relationships/hyperlink" Target="https://files.afu.se/Downloads/Transcriptions/Fade%20to%20Black%20(Jimmy%20Church)/" TargetMode="External"/><Relationship Id="rId738" Type="http://schemas.openxmlformats.org/officeDocument/2006/relationships/hyperlink" Target="https://files.afu.se/Downloads/Transcriptions/Fade%20to%20Black%20(Jimmy%20Church)/" TargetMode="External"/><Relationship Id="rId945" Type="http://schemas.openxmlformats.org/officeDocument/2006/relationships/hyperlink" Target="https://youtu.be/78xNi4j2_hU" TargetMode="External"/><Relationship Id="rId1368" Type="http://schemas.openxmlformats.org/officeDocument/2006/relationships/hyperlink" Target="https://files.afu.se/Downloads/Transcriptions/Fade%20to%20Black%20(Jimmy%20Church)/" TargetMode="External"/><Relationship Id="rId1575" Type="http://schemas.openxmlformats.org/officeDocument/2006/relationships/hyperlink" Target="https://youtu.be/IBcEcutZe8g" TargetMode="External"/><Relationship Id="rId1782" Type="http://schemas.openxmlformats.org/officeDocument/2006/relationships/hyperlink" Target="https://files.afu.se/Downloads/Transcriptions/Fade%20to%20Black%20(Jimmy%20Church)/" TargetMode="External"/><Relationship Id="rId74" Type="http://schemas.openxmlformats.org/officeDocument/2006/relationships/hyperlink" Target="https://files.afu.se/Downloads/Transcriptions/Fade%20to%20Black%20(Jimmy%20Church)/" TargetMode="External"/><Relationship Id="rId500" Type="http://schemas.openxmlformats.org/officeDocument/2006/relationships/hyperlink" Target="https://files.afu.se/Downloads/Transcriptions/Fade%20to%20Black%20(Jimmy%20Church)/" TargetMode="External"/><Relationship Id="rId805" Type="http://schemas.openxmlformats.org/officeDocument/2006/relationships/hyperlink" Target="https://youtu.be/JD_-diHpJdo" TargetMode="External"/><Relationship Id="rId1130" Type="http://schemas.openxmlformats.org/officeDocument/2006/relationships/hyperlink" Target="https://files.afu.se/Downloads/Transcriptions/Fade%20to%20Black%20(Jimmy%20Church)/" TargetMode="External"/><Relationship Id="rId1228" Type="http://schemas.openxmlformats.org/officeDocument/2006/relationships/hyperlink" Target="https://files.afu.se/Downloads/Transcriptions/Fade%20to%20Black%20(Jimmy%20Church)/" TargetMode="External"/><Relationship Id="rId1435" Type="http://schemas.openxmlformats.org/officeDocument/2006/relationships/hyperlink" Target="https://youtu.be/zXzJl1UyXqg" TargetMode="External"/><Relationship Id="rId1642" Type="http://schemas.openxmlformats.org/officeDocument/2006/relationships/hyperlink" Target="https://files.afu.se/Downloads/Transcriptions/Fade%20to%20Black%20(Jimmy%20Church)/" TargetMode="External"/><Relationship Id="rId1947" Type="http://schemas.openxmlformats.org/officeDocument/2006/relationships/hyperlink" Target="https://youtu.be/RqQBDCGLphk" TargetMode="External"/><Relationship Id="rId1502" Type="http://schemas.openxmlformats.org/officeDocument/2006/relationships/hyperlink" Target="https://files.afu.se/Downloads/Transcriptions/Fade%20to%20Black%20(Jimmy%20Church)/" TargetMode="External"/><Relationship Id="rId1807" Type="http://schemas.openxmlformats.org/officeDocument/2006/relationships/hyperlink" Target="https://youtu.be/3Agt5geMlsE" TargetMode="External"/><Relationship Id="rId290" Type="http://schemas.openxmlformats.org/officeDocument/2006/relationships/hyperlink" Target="https://files.afu.se/Downloads/Transcriptions/Fade%20to%20Black%20(Jimmy%20Church)/" TargetMode="External"/><Relationship Id="rId388" Type="http://schemas.openxmlformats.org/officeDocument/2006/relationships/hyperlink" Target="https://files.afu.se/Downloads/Transcriptions/Fade%20to%20Black%20(Jimmy%20Church)/" TargetMode="External"/><Relationship Id="rId2069" Type="http://schemas.openxmlformats.org/officeDocument/2006/relationships/hyperlink" Target="https://youtu.be/30N57TqE4Ws" TargetMode="External"/><Relationship Id="rId150" Type="http://schemas.openxmlformats.org/officeDocument/2006/relationships/hyperlink" Target="https://files.afu.se/Downloads/Transcriptions/Fade%20to%20Black%20(Jimmy%20Church)/" TargetMode="External"/><Relationship Id="rId595" Type="http://schemas.openxmlformats.org/officeDocument/2006/relationships/hyperlink" Target="https://youtu.be/kmmP8rKP8bA" TargetMode="External"/><Relationship Id="rId248" Type="http://schemas.openxmlformats.org/officeDocument/2006/relationships/hyperlink" Target="https://files.afu.se/Downloads/Transcriptions/Fade%20to%20Black%20(Jimmy%20Church)/" TargetMode="External"/><Relationship Id="rId455" Type="http://schemas.openxmlformats.org/officeDocument/2006/relationships/hyperlink" Target="https://youtu.be/BTrQ7iRpP3E" TargetMode="External"/><Relationship Id="rId662" Type="http://schemas.openxmlformats.org/officeDocument/2006/relationships/hyperlink" Target="https://files.afu.se/Downloads/Transcriptions/Fade%20to%20Black%20(Jimmy%20Church)/" TargetMode="External"/><Relationship Id="rId1085" Type="http://schemas.openxmlformats.org/officeDocument/2006/relationships/hyperlink" Target="https://youtu.be/LhxYPqZgm80" TargetMode="External"/><Relationship Id="rId1292" Type="http://schemas.openxmlformats.org/officeDocument/2006/relationships/hyperlink" Target="https://files.afu.se/Downloads/Transcriptions/Fade%20to%20Black%20(Jimmy%20Church)/" TargetMode="External"/><Relationship Id="rId2136" Type="http://schemas.openxmlformats.org/officeDocument/2006/relationships/hyperlink" Target="https://files.afu.se/Downloads/Transcriptions/Fade%20to%20Black%20(Jimmy%20Church)/" TargetMode="External"/><Relationship Id="rId108" Type="http://schemas.openxmlformats.org/officeDocument/2006/relationships/hyperlink" Target="https://files.afu.se/Downloads/Transcriptions/Fade%20to%20Black%20(Jimmy%20Church)/" TargetMode="External"/><Relationship Id="rId315" Type="http://schemas.openxmlformats.org/officeDocument/2006/relationships/hyperlink" Target="https://youtu.be/JlIRIC-ENCU" TargetMode="External"/><Relationship Id="rId522" Type="http://schemas.openxmlformats.org/officeDocument/2006/relationships/hyperlink" Target="https://files.afu.se/Downloads/Transcriptions/Fade%20to%20Black%20(Jimmy%20Church)/" TargetMode="External"/><Relationship Id="rId967" Type="http://schemas.openxmlformats.org/officeDocument/2006/relationships/hyperlink" Target="https://youtu.be/A9EOeYAIZWw" TargetMode="External"/><Relationship Id="rId1152" Type="http://schemas.openxmlformats.org/officeDocument/2006/relationships/hyperlink" Target="https://files.afu.se/Downloads/Transcriptions/Fade%20to%20Black%20(Jimmy%20Church)/" TargetMode="External"/><Relationship Id="rId1597" Type="http://schemas.openxmlformats.org/officeDocument/2006/relationships/hyperlink" Target="https://youtu.be/aoAGXS7M_ro" TargetMode="External"/><Relationship Id="rId2203" Type="http://schemas.openxmlformats.org/officeDocument/2006/relationships/hyperlink" Target="https://youtu.be/SAWIC_XMzOQ" TargetMode="External"/><Relationship Id="rId96" Type="http://schemas.openxmlformats.org/officeDocument/2006/relationships/hyperlink" Target="https://files.afu.se/Downloads/Transcriptions/Fade%20to%20Black%20(Jimmy%20Church)/" TargetMode="External"/><Relationship Id="rId827" Type="http://schemas.openxmlformats.org/officeDocument/2006/relationships/hyperlink" Target="https://youtu.be/f1KsdS_qqj0" TargetMode="External"/><Relationship Id="rId1012" Type="http://schemas.openxmlformats.org/officeDocument/2006/relationships/hyperlink" Target="https://files.afu.se/Downloads/Transcriptions/Fade%20to%20Black%20(Jimmy%20Church)/" TargetMode="External"/><Relationship Id="rId1457" Type="http://schemas.openxmlformats.org/officeDocument/2006/relationships/hyperlink" Target="https://youtu.be/rTH0LrNjphQ" TargetMode="External"/><Relationship Id="rId1664" Type="http://schemas.openxmlformats.org/officeDocument/2006/relationships/hyperlink" Target="https://files.afu.se/Downloads/Transcriptions/Fade%20to%20Black%20(Jimmy%20Church)/" TargetMode="External"/><Relationship Id="rId1871" Type="http://schemas.openxmlformats.org/officeDocument/2006/relationships/hyperlink" Target="https://youtu.be/6ExYYC5OSQA" TargetMode="External"/><Relationship Id="rId1317" Type="http://schemas.openxmlformats.org/officeDocument/2006/relationships/hyperlink" Target="https://youtu.be/4W50KQBphsw" TargetMode="External"/><Relationship Id="rId1524" Type="http://schemas.openxmlformats.org/officeDocument/2006/relationships/hyperlink" Target="https://files.afu.se/Downloads/Transcriptions/Fade%20to%20Black%20(Jimmy%20Church)/" TargetMode="External"/><Relationship Id="rId1731" Type="http://schemas.openxmlformats.org/officeDocument/2006/relationships/hyperlink" Target="https://youtu.be/0uNYqVlqEu4" TargetMode="External"/><Relationship Id="rId1969" Type="http://schemas.openxmlformats.org/officeDocument/2006/relationships/hyperlink" Target="https://youtu.be/7HtYfDgx1_U" TargetMode="External"/><Relationship Id="rId23" Type="http://schemas.openxmlformats.org/officeDocument/2006/relationships/hyperlink" Target="https://youtu.be/jdeHSEq1Vmg" TargetMode="External"/><Relationship Id="rId1829" Type="http://schemas.openxmlformats.org/officeDocument/2006/relationships/hyperlink" Target="https://youtu.be/XIdTHy2ECj0" TargetMode="External"/><Relationship Id="rId172" Type="http://schemas.openxmlformats.org/officeDocument/2006/relationships/hyperlink" Target="https://files.afu.se/Downloads/Transcriptions/Fade%20to%20Black%20(Jimmy%20Church)/" TargetMode="External"/><Relationship Id="rId477" Type="http://schemas.openxmlformats.org/officeDocument/2006/relationships/hyperlink" Target="https://youtu.be/AuG9FeeR-s8" TargetMode="External"/><Relationship Id="rId684" Type="http://schemas.openxmlformats.org/officeDocument/2006/relationships/hyperlink" Target="https://files.afu.se/Downloads/Transcriptions/Fade%20to%20Black%20(Jimmy%20Church)/" TargetMode="External"/><Relationship Id="rId2060" Type="http://schemas.openxmlformats.org/officeDocument/2006/relationships/hyperlink" Target="https://files.afu.se/Downloads/Transcriptions/Fade%20to%20Black%20(Jimmy%20Church)/" TargetMode="External"/><Relationship Id="rId2158" Type="http://schemas.openxmlformats.org/officeDocument/2006/relationships/hyperlink" Target="https://files.afu.se/Downloads/Transcriptions/Fade%20to%20Black%20(Jimmy%20Church)/" TargetMode="External"/><Relationship Id="rId337" Type="http://schemas.openxmlformats.org/officeDocument/2006/relationships/hyperlink" Target="https://youtu.be/OWI5RAdlc8g" TargetMode="External"/><Relationship Id="rId891" Type="http://schemas.openxmlformats.org/officeDocument/2006/relationships/hyperlink" Target="https://youtu.be/baLlhACD0Ow" TargetMode="External"/><Relationship Id="rId989" Type="http://schemas.openxmlformats.org/officeDocument/2006/relationships/hyperlink" Target="https://youtu.be/26nYqiNDIjg" TargetMode="External"/><Relationship Id="rId2018" Type="http://schemas.openxmlformats.org/officeDocument/2006/relationships/hyperlink" Target="https://files.afu.se/Downloads/Transcriptions/Fade%20to%20Black%20(Jimmy%20Church)/" TargetMode="External"/><Relationship Id="rId544" Type="http://schemas.openxmlformats.org/officeDocument/2006/relationships/hyperlink" Target="https://files.afu.se/Downloads/Transcriptions/Fade%20to%20Black%20(Jimmy%20Church)/" TargetMode="External"/><Relationship Id="rId751" Type="http://schemas.openxmlformats.org/officeDocument/2006/relationships/hyperlink" Target="https://youtu.be/rwrJXBRx6TQ" TargetMode="External"/><Relationship Id="rId849" Type="http://schemas.openxmlformats.org/officeDocument/2006/relationships/hyperlink" Target="https://youtu.be/-salcOxhi9Y" TargetMode="External"/><Relationship Id="rId1174" Type="http://schemas.openxmlformats.org/officeDocument/2006/relationships/hyperlink" Target="https://files.afu.se/Downloads/Transcriptions/Fade%20to%20Black%20(Jimmy%20Church)/" TargetMode="External"/><Relationship Id="rId1381" Type="http://schemas.openxmlformats.org/officeDocument/2006/relationships/hyperlink" Target="https://youtu.be/7xmiZnu6ip0" TargetMode="External"/><Relationship Id="rId1479" Type="http://schemas.openxmlformats.org/officeDocument/2006/relationships/hyperlink" Target="https://youtu.be/wV1gZypv-YQ" TargetMode="External"/><Relationship Id="rId1686" Type="http://schemas.openxmlformats.org/officeDocument/2006/relationships/hyperlink" Target="https://files.afu.se/Downloads/Transcriptions/Fade%20to%20Black%20(Jimmy%20Church)/" TargetMode="External"/><Relationship Id="rId404" Type="http://schemas.openxmlformats.org/officeDocument/2006/relationships/hyperlink" Target="https://files.afu.se/Downloads/Transcriptions/Fade%20to%20Black%20(Jimmy%20Church)/" TargetMode="External"/><Relationship Id="rId611" Type="http://schemas.openxmlformats.org/officeDocument/2006/relationships/hyperlink" Target="https://youtu.be/drR2wt3fPGo" TargetMode="External"/><Relationship Id="rId1034" Type="http://schemas.openxmlformats.org/officeDocument/2006/relationships/hyperlink" Target="https://files.afu.se/Downloads/Transcriptions/Fade%20to%20Black%20(Jimmy%20Church)/" TargetMode="External"/><Relationship Id="rId1241" Type="http://schemas.openxmlformats.org/officeDocument/2006/relationships/hyperlink" Target="https://youtu.be/IYkScs0FmvU" TargetMode="External"/><Relationship Id="rId1339" Type="http://schemas.openxmlformats.org/officeDocument/2006/relationships/hyperlink" Target="https://youtu.be/GIa0NOD5yCU" TargetMode="External"/><Relationship Id="rId1893" Type="http://schemas.openxmlformats.org/officeDocument/2006/relationships/hyperlink" Target="https://youtu.be/jRwE_13ms_k" TargetMode="External"/><Relationship Id="rId709" Type="http://schemas.openxmlformats.org/officeDocument/2006/relationships/hyperlink" Target="https://youtu.be/5eAe1VakHHE" TargetMode="External"/><Relationship Id="rId916" Type="http://schemas.openxmlformats.org/officeDocument/2006/relationships/hyperlink" Target="https://files.afu.se/Downloads/Transcriptions/Fade%20to%20Black%20(Jimmy%20Church)/" TargetMode="External"/><Relationship Id="rId1101" Type="http://schemas.openxmlformats.org/officeDocument/2006/relationships/hyperlink" Target="https://youtu.be/qyvIv2rYTLc" TargetMode="External"/><Relationship Id="rId1546" Type="http://schemas.openxmlformats.org/officeDocument/2006/relationships/hyperlink" Target="https://files.afu.se/Downloads/Transcriptions/Fade%20to%20Black%20(Jimmy%20Church)/" TargetMode="External"/><Relationship Id="rId1753" Type="http://schemas.openxmlformats.org/officeDocument/2006/relationships/hyperlink" Target="https://youtu.be/90VDQSPwB_I" TargetMode="External"/><Relationship Id="rId1960" Type="http://schemas.openxmlformats.org/officeDocument/2006/relationships/hyperlink" Target="https://files.afu.se/Downloads/Transcriptions/Fade%20to%20Black%20(Jimmy%20Church)/" TargetMode="External"/><Relationship Id="rId45" Type="http://schemas.openxmlformats.org/officeDocument/2006/relationships/hyperlink" Target="https://youtu.be/smFr9i5G6lU" TargetMode="External"/><Relationship Id="rId1406" Type="http://schemas.openxmlformats.org/officeDocument/2006/relationships/hyperlink" Target="https://files.afu.se/Downloads/Transcriptions/Fade%20to%20Black%20(Jimmy%20Church)/" TargetMode="External"/><Relationship Id="rId1613" Type="http://schemas.openxmlformats.org/officeDocument/2006/relationships/hyperlink" Target="https://youtu.be/-joMxVTS1x0" TargetMode="External"/><Relationship Id="rId1820" Type="http://schemas.openxmlformats.org/officeDocument/2006/relationships/hyperlink" Target="https://files.afu.se/Downloads/Transcriptions/Fade%20to%20Black%20(Jimmy%20Church)/" TargetMode="External"/><Relationship Id="rId194" Type="http://schemas.openxmlformats.org/officeDocument/2006/relationships/hyperlink" Target="https://files.afu.se/Downloads/Transcriptions/Fade%20to%20Black%20(Jimmy%20Church)/" TargetMode="External"/><Relationship Id="rId1918" Type="http://schemas.openxmlformats.org/officeDocument/2006/relationships/hyperlink" Target="https://files.afu.se/Downloads/Transcriptions/Fade%20to%20Black%20(Jimmy%20Church)/" TargetMode="External"/><Relationship Id="rId2082" Type="http://schemas.openxmlformats.org/officeDocument/2006/relationships/hyperlink" Target="https://files.afu.se/Downloads/Transcriptions/Fade%20to%20Black%20(Jimmy%20Church)/" TargetMode="External"/><Relationship Id="rId261" Type="http://schemas.openxmlformats.org/officeDocument/2006/relationships/hyperlink" Target="https://youtu.be/2K3F6sOy2xI" TargetMode="External"/><Relationship Id="rId499" Type="http://schemas.openxmlformats.org/officeDocument/2006/relationships/hyperlink" Target="https://youtu.be/mUxHCQM-p58" TargetMode="External"/><Relationship Id="rId359" Type="http://schemas.openxmlformats.org/officeDocument/2006/relationships/hyperlink" Target="https://youtu.be/7Ct0eOKuKjg" TargetMode="External"/><Relationship Id="rId566" Type="http://schemas.openxmlformats.org/officeDocument/2006/relationships/hyperlink" Target="https://files.afu.se/Downloads/Transcriptions/Fade%20to%20Black%20(Jimmy%20Church)/" TargetMode="External"/><Relationship Id="rId773" Type="http://schemas.openxmlformats.org/officeDocument/2006/relationships/hyperlink" Target="https://youtu.be/-dfMplS129Q" TargetMode="External"/><Relationship Id="rId1196" Type="http://schemas.openxmlformats.org/officeDocument/2006/relationships/hyperlink" Target="https://files.afu.se/Downloads/Transcriptions/Fade%20to%20Black%20(Jimmy%20Church)/" TargetMode="External"/><Relationship Id="rId121" Type="http://schemas.openxmlformats.org/officeDocument/2006/relationships/hyperlink" Target="https://youtu.be/NNPHg1iBDEY" TargetMode="External"/><Relationship Id="rId219" Type="http://schemas.openxmlformats.org/officeDocument/2006/relationships/hyperlink" Target="https://youtu.be/_cTlZ_Vkie4" TargetMode="External"/><Relationship Id="rId426" Type="http://schemas.openxmlformats.org/officeDocument/2006/relationships/hyperlink" Target="https://files.afu.se/Downloads/Transcriptions/Fade%20to%20Black%20(Jimmy%20Church)/" TargetMode="External"/><Relationship Id="rId633" Type="http://schemas.openxmlformats.org/officeDocument/2006/relationships/hyperlink" Target="https://youtu.be/0Z2B55xhJ5w" TargetMode="External"/><Relationship Id="rId980" Type="http://schemas.openxmlformats.org/officeDocument/2006/relationships/hyperlink" Target="https://files.afu.se/Downloads/Transcriptions/Fade%20to%20Black%20(Jimmy%20Church)/" TargetMode="External"/><Relationship Id="rId1056" Type="http://schemas.openxmlformats.org/officeDocument/2006/relationships/hyperlink" Target="https://files.afu.se/Downloads/Transcriptions/Fade%20to%20Black%20(Jimmy%20Church)/" TargetMode="External"/><Relationship Id="rId1263" Type="http://schemas.openxmlformats.org/officeDocument/2006/relationships/hyperlink" Target="https://youtu.be/eip8GdC4aks" TargetMode="External"/><Relationship Id="rId2107" Type="http://schemas.openxmlformats.org/officeDocument/2006/relationships/hyperlink" Target="https://youtu.be/1iy9C9u0wtY" TargetMode="External"/><Relationship Id="rId840" Type="http://schemas.openxmlformats.org/officeDocument/2006/relationships/hyperlink" Target="https://files.afu.se/Downloads/Transcriptions/Fade%20to%20Black%20(Jimmy%20Church)/" TargetMode="External"/><Relationship Id="rId938" Type="http://schemas.openxmlformats.org/officeDocument/2006/relationships/hyperlink" Target="https://files.afu.se/Downloads/Transcriptions/Fade%20to%20Black%20(Jimmy%20Church)/" TargetMode="External"/><Relationship Id="rId1470" Type="http://schemas.openxmlformats.org/officeDocument/2006/relationships/hyperlink" Target="https://files.afu.se/Downloads/Transcriptions/Fade%20to%20Black%20(Jimmy%20Church)/" TargetMode="External"/><Relationship Id="rId1568" Type="http://schemas.openxmlformats.org/officeDocument/2006/relationships/hyperlink" Target="https://files.afu.se/Downloads/Transcriptions/Fade%20to%20Black%20(Jimmy%20Church)/" TargetMode="External"/><Relationship Id="rId1775" Type="http://schemas.openxmlformats.org/officeDocument/2006/relationships/hyperlink" Target="https://youtu.be/E4JqfR8QdSk" TargetMode="External"/><Relationship Id="rId67" Type="http://schemas.openxmlformats.org/officeDocument/2006/relationships/hyperlink" Target="https://youtu.be/vJShi9Y1uvI" TargetMode="External"/><Relationship Id="rId700" Type="http://schemas.openxmlformats.org/officeDocument/2006/relationships/hyperlink" Target="https://files.afu.se/Downloads/Transcriptions/Fade%20to%20Black%20(Jimmy%20Church)/" TargetMode="External"/><Relationship Id="rId1123" Type="http://schemas.openxmlformats.org/officeDocument/2006/relationships/hyperlink" Target="https://youtu.be/MpcYtqNjVBM" TargetMode="External"/><Relationship Id="rId1330" Type="http://schemas.openxmlformats.org/officeDocument/2006/relationships/hyperlink" Target="https://files.afu.se/Downloads/Transcriptions/Fade%20to%20Black%20(Jimmy%20Church)/" TargetMode="External"/><Relationship Id="rId1428" Type="http://schemas.openxmlformats.org/officeDocument/2006/relationships/hyperlink" Target="https://files.afu.se/Downloads/Transcriptions/Fade%20to%20Black%20(Jimmy%20Church)/" TargetMode="External"/><Relationship Id="rId1635" Type="http://schemas.openxmlformats.org/officeDocument/2006/relationships/hyperlink" Target="https://youtu.be/yKyzbTWH9LY" TargetMode="External"/><Relationship Id="rId1982" Type="http://schemas.openxmlformats.org/officeDocument/2006/relationships/hyperlink" Target="https://files.afu.se/Downloads/Transcriptions/Fade%20to%20Black%20(Jimmy%20Church)/" TargetMode="External"/><Relationship Id="rId1842" Type="http://schemas.openxmlformats.org/officeDocument/2006/relationships/hyperlink" Target="https://files.afu.se/Downloads/Transcriptions/Fade%20to%20Black%20(Jimmy%20Church)/" TargetMode="External"/><Relationship Id="rId1702" Type="http://schemas.openxmlformats.org/officeDocument/2006/relationships/hyperlink" Target="https://files.afu.se/Downloads/Transcriptions/Fade%20to%20Black%20(Jimmy%20Church)/" TargetMode="External"/><Relationship Id="rId283" Type="http://schemas.openxmlformats.org/officeDocument/2006/relationships/hyperlink" Target="https://youtu.be/czIvMTD90eI" TargetMode="External"/><Relationship Id="rId490" Type="http://schemas.openxmlformats.org/officeDocument/2006/relationships/hyperlink" Target="https://files.afu.se/Downloads/Transcriptions/Fade%20to%20Black%20(Jimmy%20Church)/" TargetMode="External"/><Relationship Id="rId2171" Type="http://schemas.openxmlformats.org/officeDocument/2006/relationships/hyperlink" Target="https://youtu.be/MzhMNI0KpWw" TargetMode="External"/><Relationship Id="rId143" Type="http://schemas.openxmlformats.org/officeDocument/2006/relationships/hyperlink" Target="https://youtu.be/ULKYiwt6y5M" TargetMode="External"/><Relationship Id="rId350" Type="http://schemas.openxmlformats.org/officeDocument/2006/relationships/hyperlink" Target="https://files.afu.se/Downloads/Transcriptions/Fade%20to%20Black%20(Jimmy%20Church)/" TargetMode="External"/><Relationship Id="rId588" Type="http://schemas.openxmlformats.org/officeDocument/2006/relationships/hyperlink" Target="https://files.afu.se/Downloads/Transcriptions/Fade%20to%20Black%20(Jimmy%20Church)/" TargetMode="External"/><Relationship Id="rId795" Type="http://schemas.openxmlformats.org/officeDocument/2006/relationships/hyperlink" Target="https://youtu.be/cAsOVFAeAA4" TargetMode="External"/><Relationship Id="rId2031" Type="http://schemas.openxmlformats.org/officeDocument/2006/relationships/hyperlink" Target="https://youtu.be/pm8eLEDsIic" TargetMode="External"/><Relationship Id="rId9" Type="http://schemas.openxmlformats.org/officeDocument/2006/relationships/hyperlink" Target="https://youtu.be/-_4oDbCANmk" TargetMode="External"/><Relationship Id="rId210" Type="http://schemas.openxmlformats.org/officeDocument/2006/relationships/hyperlink" Target="https://files.afu.se/Downloads/Transcriptions/Fade%20to%20Black%20(Jimmy%20Church)/" TargetMode="External"/><Relationship Id="rId448" Type="http://schemas.openxmlformats.org/officeDocument/2006/relationships/hyperlink" Target="https://files.afu.se/Downloads/Transcriptions/Fade%20to%20Black%20(Jimmy%20Church)/" TargetMode="External"/><Relationship Id="rId655" Type="http://schemas.openxmlformats.org/officeDocument/2006/relationships/hyperlink" Target="https://youtu.be/LfRbB46STBc" TargetMode="External"/><Relationship Id="rId862" Type="http://schemas.openxmlformats.org/officeDocument/2006/relationships/hyperlink" Target="https://files.afu.se/Downloads/Transcriptions/Fade%20to%20Black%20(Jimmy%20Church)/" TargetMode="External"/><Relationship Id="rId1078" Type="http://schemas.openxmlformats.org/officeDocument/2006/relationships/hyperlink" Target="https://files.afu.se/Downloads/Transcriptions/Fade%20to%20Black%20(Jimmy%20Church)/" TargetMode="External"/><Relationship Id="rId1285" Type="http://schemas.openxmlformats.org/officeDocument/2006/relationships/hyperlink" Target="https://youtu.be/K_kk0TiXjqc" TargetMode="External"/><Relationship Id="rId1492" Type="http://schemas.openxmlformats.org/officeDocument/2006/relationships/hyperlink" Target="https://files.afu.se/Downloads/Transcriptions/Fade%20to%20Black%20(Jimmy%20Church)/" TargetMode="External"/><Relationship Id="rId2129" Type="http://schemas.openxmlformats.org/officeDocument/2006/relationships/hyperlink" Target="https://youtu.be/36r-Kl8qnb4" TargetMode="External"/><Relationship Id="rId308" Type="http://schemas.openxmlformats.org/officeDocument/2006/relationships/hyperlink" Target="https://files.afu.se/Downloads/Transcriptions/Fade%20to%20Black%20(Jimmy%20Church)/" TargetMode="External"/><Relationship Id="rId515" Type="http://schemas.openxmlformats.org/officeDocument/2006/relationships/hyperlink" Target="https://youtu.be/1in9qRjRudQ" TargetMode="External"/><Relationship Id="rId722" Type="http://schemas.openxmlformats.org/officeDocument/2006/relationships/hyperlink" Target="https://files.afu.se/Downloads/Transcriptions/Fade%20to%20Black%20(Jimmy%20Church)/" TargetMode="External"/><Relationship Id="rId1145" Type="http://schemas.openxmlformats.org/officeDocument/2006/relationships/hyperlink" Target="https://youtu.be/nJpIc10Gvpg" TargetMode="External"/><Relationship Id="rId1352" Type="http://schemas.openxmlformats.org/officeDocument/2006/relationships/hyperlink" Target="https://files.afu.se/Downloads/Transcriptions/Fade%20to%20Black%20(Jimmy%20Church)/" TargetMode="External"/><Relationship Id="rId1797" Type="http://schemas.openxmlformats.org/officeDocument/2006/relationships/hyperlink" Target="https://youtu.be/f1CS1WOL8sI" TargetMode="External"/><Relationship Id="rId89" Type="http://schemas.openxmlformats.org/officeDocument/2006/relationships/hyperlink" Target="https://youtu.be/aj6G1tBYItk" TargetMode="External"/><Relationship Id="rId1005" Type="http://schemas.openxmlformats.org/officeDocument/2006/relationships/hyperlink" Target="https://youtu.be/R1kMoT_qeYw" TargetMode="External"/><Relationship Id="rId1212" Type="http://schemas.openxmlformats.org/officeDocument/2006/relationships/hyperlink" Target="https://files.afu.se/Downloads/Transcriptions/Fade%20to%20Black%20(Jimmy%20Church)/" TargetMode="External"/><Relationship Id="rId1657" Type="http://schemas.openxmlformats.org/officeDocument/2006/relationships/hyperlink" Target="https://youtu.be/Ar-WoOu6nTE" TargetMode="External"/><Relationship Id="rId1864" Type="http://schemas.openxmlformats.org/officeDocument/2006/relationships/hyperlink" Target="https://files.afu.se/Downloads/Transcriptions/Fade%20to%20Black%20(Jimmy%20Church)/" TargetMode="External"/><Relationship Id="rId1517" Type="http://schemas.openxmlformats.org/officeDocument/2006/relationships/hyperlink" Target="https://youtu.be/BKuovQLc5wE" TargetMode="External"/><Relationship Id="rId1724" Type="http://schemas.openxmlformats.org/officeDocument/2006/relationships/hyperlink" Target="https://files.afu.se/Downloads/Transcriptions/Fade%20to%20Black%20(Jimmy%20Church)/" TargetMode="External"/><Relationship Id="rId16" Type="http://schemas.openxmlformats.org/officeDocument/2006/relationships/hyperlink" Target="https://files.afu.se/Downloads/Transcriptions/Fade%20to%20Black%20(Jimmy%20Church)/" TargetMode="External"/><Relationship Id="rId1931" Type="http://schemas.openxmlformats.org/officeDocument/2006/relationships/hyperlink" Target="https://youtu.be/TUZc8LqbICM" TargetMode="External"/><Relationship Id="rId2193" Type="http://schemas.openxmlformats.org/officeDocument/2006/relationships/hyperlink" Target="https://youtu.be/1d2MqBx0kR0" TargetMode="External"/><Relationship Id="rId165" Type="http://schemas.openxmlformats.org/officeDocument/2006/relationships/hyperlink" Target="https://youtu.be/_vgP7utTmA0" TargetMode="External"/><Relationship Id="rId372" Type="http://schemas.openxmlformats.org/officeDocument/2006/relationships/hyperlink" Target="https://files.afu.se/Downloads/Transcriptions/Fade%20to%20Black%20(Jimmy%20Church)/" TargetMode="External"/><Relationship Id="rId677" Type="http://schemas.openxmlformats.org/officeDocument/2006/relationships/hyperlink" Target="https://youtu.be/lLnXY6wlccg" TargetMode="External"/><Relationship Id="rId2053" Type="http://schemas.openxmlformats.org/officeDocument/2006/relationships/hyperlink" Target="https://youtu.be/d58DKlG8INM" TargetMode="External"/><Relationship Id="rId232" Type="http://schemas.openxmlformats.org/officeDocument/2006/relationships/hyperlink" Target="https://files.afu.se/Downloads/Transcriptions/Fade%20to%20Black%20(Jimmy%20Church)/" TargetMode="External"/><Relationship Id="rId884" Type="http://schemas.openxmlformats.org/officeDocument/2006/relationships/hyperlink" Target="https://files.afu.se/Downloads/Transcriptions/Fade%20to%20Black%20(Jimmy%20Church)/" TargetMode="External"/><Relationship Id="rId2120" Type="http://schemas.openxmlformats.org/officeDocument/2006/relationships/hyperlink" Target="https://files.afu.se/Downloads/Transcriptions/Fade%20to%20Black%20(Jimmy%20Church)/" TargetMode="External"/><Relationship Id="rId537" Type="http://schemas.openxmlformats.org/officeDocument/2006/relationships/hyperlink" Target="https://youtu.be/dMosfME24cA" TargetMode="External"/><Relationship Id="rId744" Type="http://schemas.openxmlformats.org/officeDocument/2006/relationships/hyperlink" Target="https://files.afu.se/Downloads/Transcriptions/Fade%20to%20Black%20(Jimmy%20Church)/" TargetMode="External"/><Relationship Id="rId951" Type="http://schemas.openxmlformats.org/officeDocument/2006/relationships/hyperlink" Target="https://youtu.be/nGoIEbZzgF0" TargetMode="External"/><Relationship Id="rId1167" Type="http://schemas.openxmlformats.org/officeDocument/2006/relationships/hyperlink" Target="https://youtu.be/f9cLFk35kBo" TargetMode="External"/><Relationship Id="rId1374" Type="http://schemas.openxmlformats.org/officeDocument/2006/relationships/hyperlink" Target="https://files.afu.se/Downloads/Transcriptions/Fade%20to%20Black%20(Jimmy%20Church)/" TargetMode="External"/><Relationship Id="rId1581" Type="http://schemas.openxmlformats.org/officeDocument/2006/relationships/hyperlink" Target="https://youtu.be/9JJ1hGsNcsU" TargetMode="External"/><Relationship Id="rId1679" Type="http://schemas.openxmlformats.org/officeDocument/2006/relationships/hyperlink" Target="https://youtu.be/sEjeClb_nOc" TargetMode="External"/><Relationship Id="rId2218" Type="http://schemas.openxmlformats.org/officeDocument/2006/relationships/hyperlink" Target="https://files.afu.se/Downloads/Transcriptions/Fade%20to%20Black%20(Jimmy%20Church)/" TargetMode="External"/><Relationship Id="rId80" Type="http://schemas.openxmlformats.org/officeDocument/2006/relationships/hyperlink" Target="https://files.afu.se/Downloads/Transcriptions/Fade%20to%20Black%20(Jimmy%20Church)/" TargetMode="External"/><Relationship Id="rId604" Type="http://schemas.openxmlformats.org/officeDocument/2006/relationships/hyperlink" Target="https://files.afu.se/Downloads/Transcriptions/Fade%20to%20Black%20(Jimmy%20Church)/" TargetMode="External"/><Relationship Id="rId811" Type="http://schemas.openxmlformats.org/officeDocument/2006/relationships/hyperlink" Target="https://youtu.be/S8XNSA_tLOQ" TargetMode="External"/><Relationship Id="rId1027" Type="http://schemas.openxmlformats.org/officeDocument/2006/relationships/hyperlink" Target="https://youtu.be/Szmw_9xtKTc" TargetMode="External"/><Relationship Id="rId1234" Type="http://schemas.openxmlformats.org/officeDocument/2006/relationships/hyperlink" Target="https://files.afu.se/Downloads/Transcriptions/Fade%20to%20Black%20(Jimmy%20Church)/" TargetMode="External"/><Relationship Id="rId1441" Type="http://schemas.openxmlformats.org/officeDocument/2006/relationships/hyperlink" Target="https://youtu.be/G7XpWCksLiI" TargetMode="External"/><Relationship Id="rId1886" Type="http://schemas.openxmlformats.org/officeDocument/2006/relationships/hyperlink" Target="https://files.afu.se/Downloads/Transcriptions/Fade%20to%20Black%20(Jimmy%20Church)/" TargetMode="External"/><Relationship Id="rId909" Type="http://schemas.openxmlformats.org/officeDocument/2006/relationships/hyperlink" Target="https://youtu.be/dgIV8Fq_W2Y" TargetMode="External"/><Relationship Id="rId1301" Type="http://schemas.openxmlformats.org/officeDocument/2006/relationships/hyperlink" Target="https://youtu.be/9XZmRY4M2d8" TargetMode="External"/><Relationship Id="rId1539" Type="http://schemas.openxmlformats.org/officeDocument/2006/relationships/hyperlink" Target="https://youtu.be/RdcSs1XXxYI" TargetMode="External"/><Relationship Id="rId1746" Type="http://schemas.openxmlformats.org/officeDocument/2006/relationships/hyperlink" Target="https://files.afu.se/Downloads/Transcriptions/Fade%20to%20Black%20(Jimmy%20Church)/" TargetMode="External"/><Relationship Id="rId1953" Type="http://schemas.openxmlformats.org/officeDocument/2006/relationships/hyperlink" Target="https://youtu.be/Tyw1tQFD3-Q" TargetMode="External"/><Relationship Id="rId38" Type="http://schemas.openxmlformats.org/officeDocument/2006/relationships/hyperlink" Target="https://files.afu.se/Downloads/Transcriptions/Fade%20to%20Black%20(Jimmy%20Church)/" TargetMode="External"/><Relationship Id="rId1606" Type="http://schemas.openxmlformats.org/officeDocument/2006/relationships/hyperlink" Target="https://files.afu.se/Downloads/Transcriptions/Fade%20to%20Black%20(Jimmy%20Church)/" TargetMode="External"/><Relationship Id="rId1813" Type="http://schemas.openxmlformats.org/officeDocument/2006/relationships/hyperlink" Target="https://youtu.be/SJlYLd3lxoo" TargetMode="External"/><Relationship Id="rId187" Type="http://schemas.openxmlformats.org/officeDocument/2006/relationships/hyperlink" Target="https://youtu.be/Gz_pWZwBdMA" TargetMode="External"/><Relationship Id="rId394" Type="http://schemas.openxmlformats.org/officeDocument/2006/relationships/hyperlink" Target="https://files.afu.se/Downloads/Transcriptions/Fade%20to%20Black%20(Jimmy%20Church)/" TargetMode="External"/><Relationship Id="rId2075" Type="http://schemas.openxmlformats.org/officeDocument/2006/relationships/hyperlink" Target="https://youtu.be/cmQnCxul5KY" TargetMode="External"/><Relationship Id="rId254" Type="http://schemas.openxmlformats.org/officeDocument/2006/relationships/hyperlink" Target="https://files.afu.se/Downloads/Transcriptions/Fade%20to%20Black%20(Jimmy%20Church)/" TargetMode="External"/><Relationship Id="rId699" Type="http://schemas.openxmlformats.org/officeDocument/2006/relationships/hyperlink" Target="https://youtu.be/rSxLiH8vU4g" TargetMode="External"/><Relationship Id="rId1091" Type="http://schemas.openxmlformats.org/officeDocument/2006/relationships/hyperlink" Target="https://youtu.be/a7iL6IPt3nI" TargetMode="External"/><Relationship Id="rId114" Type="http://schemas.openxmlformats.org/officeDocument/2006/relationships/hyperlink" Target="https://files.afu.se/Downloads/Transcriptions/Fade%20to%20Black%20(Jimmy%20Church)/" TargetMode="External"/><Relationship Id="rId461" Type="http://schemas.openxmlformats.org/officeDocument/2006/relationships/hyperlink" Target="https://youtu.be/4_JD4o8Opdo" TargetMode="External"/><Relationship Id="rId559" Type="http://schemas.openxmlformats.org/officeDocument/2006/relationships/hyperlink" Target="https://youtu.be/wxmCwyjm0gk" TargetMode="External"/><Relationship Id="rId766" Type="http://schemas.openxmlformats.org/officeDocument/2006/relationships/hyperlink" Target="https://files.afu.se/Downloads/Transcriptions/Fade%20to%20Black%20(Jimmy%20Church)/" TargetMode="External"/><Relationship Id="rId1189" Type="http://schemas.openxmlformats.org/officeDocument/2006/relationships/hyperlink" Target="https://youtu.be/UHHFuKqfTO4" TargetMode="External"/><Relationship Id="rId1396" Type="http://schemas.openxmlformats.org/officeDocument/2006/relationships/hyperlink" Target="https://files.afu.se/Downloads/Transcriptions/Fade%20to%20Black%20(Jimmy%20Church)/" TargetMode="External"/><Relationship Id="rId2142" Type="http://schemas.openxmlformats.org/officeDocument/2006/relationships/hyperlink" Target="https://files.afu.se/Downloads/Transcriptions/Fade%20to%20Black%20(Jimmy%20Church)/" TargetMode="External"/><Relationship Id="rId321" Type="http://schemas.openxmlformats.org/officeDocument/2006/relationships/hyperlink" Target="https://youtu.be/2auewXO-JXI" TargetMode="External"/><Relationship Id="rId419" Type="http://schemas.openxmlformats.org/officeDocument/2006/relationships/hyperlink" Target="https://youtu.be/HjoCZrtpQXE" TargetMode="External"/><Relationship Id="rId626" Type="http://schemas.openxmlformats.org/officeDocument/2006/relationships/hyperlink" Target="https://files.afu.se/Downloads/Transcriptions/Fade%20to%20Black%20(Jimmy%20Church)/" TargetMode="External"/><Relationship Id="rId973" Type="http://schemas.openxmlformats.org/officeDocument/2006/relationships/hyperlink" Target="https://youtu.be/JE16zSZKu5c" TargetMode="External"/><Relationship Id="rId1049" Type="http://schemas.openxmlformats.org/officeDocument/2006/relationships/hyperlink" Target="https://youtu.be/CfZgswr2aX8" TargetMode="External"/><Relationship Id="rId1256" Type="http://schemas.openxmlformats.org/officeDocument/2006/relationships/hyperlink" Target="https://files.afu.se/Downloads/Transcriptions/Fade%20to%20Black%20(Jimmy%20Church)/" TargetMode="External"/><Relationship Id="rId2002" Type="http://schemas.openxmlformats.org/officeDocument/2006/relationships/hyperlink" Target="https://files.afu.se/Downloads/Transcriptions/Fade%20to%20Black%20(Jimmy%20Church)/" TargetMode="External"/><Relationship Id="rId833" Type="http://schemas.openxmlformats.org/officeDocument/2006/relationships/hyperlink" Target="https://youtu.be/QTvltAd98ks" TargetMode="External"/><Relationship Id="rId1116" Type="http://schemas.openxmlformats.org/officeDocument/2006/relationships/hyperlink" Target="https://files.afu.se/Downloads/Transcriptions/Fade%20to%20Black%20(Jimmy%20Church)/" TargetMode="External"/><Relationship Id="rId1463" Type="http://schemas.openxmlformats.org/officeDocument/2006/relationships/hyperlink" Target="https://youtu.be/egIhYA8Z6JE" TargetMode="External"/><Relationship Id="rId1670" Type="http://schemas.openxmlformats.org/officeDocument/2006/relationships/hyperlink" Target="https://files.afu.se/Downloads/Transcriptions/Fade%20to%20Black%20(Jimmy%20Church)/" TargetMode="External"/><Relationship Id="rId1768" Type="http://schemas.openxmlformats.org/officeDocument/2006/relationships/hyperlink" Target="https://files.afu.se/Downloads/Transcriptions/Fade%20to%20Black%20(Jimmy%20Church)/" TargetMode="External"/><Relationship Id="rId900" Type="http://schemas.openxmlformats.org/officeDocument/2006/relationships/hyperlink" Target="https://files.afu.se/Downloads/Transcriptions/Fade%20to%20Black%20(Jimmy%20Church)/" TargetMode="External"/><Relationship Id="rId1323" Type="http://schemas.openxmlformats.org/officeDocument/2006/relationships/hyperlink" Target="https://youtu.be/54lX1XMSC90" TargetMode="External"/><Relationship Id="rId1530" Type="http://schemas.openxmlformats.org/officeDocument/2006/relationships/hyperlink" Target="https://files.afu.se/Downloads/Transcriptions/Fade%20to%20Black%20(Jimmy%20Church)/" TargetMode="External"/><Relationship Id="rId1628" Type="http://schemas.openxmlformats.org/officeDocument/2006/relationships/hyperlink" Target="https://files.afu.se/Downloads/Transcriptions/Fade%20to%20Black%20(Jimmy%20Church)/" TargetMode="External"/><Relationship Id="rId1975" Type="http://schemas.openxmlformats.org/officeDocument/2006/relationships/hyperlink" Target="https://youtu.be/_VTzJ7KIXTA" TargetMode="External"/><Relationship Id="rId1835" Type="http://schemas.openxmlformats.org/officeDocument/2006/relationships/hyperlink" Target="https://youtu.be/P4oIx9EH3hc" TargetMode="External"/><Relationship Id="rId1902" Type="http://schemas.openxmlformats.org/officeDocument/2006/relationships/hyperlink" Target="https://files.afu.se/Downloads/Transcriptions/Fade%20to%20Black%20(Jimmy%20Church)/" TargetMode="External"/><Relationship Id="rId2097" Type="http://schemas.openxmlformats.org/officeDocument/2006/relationships/hyperlink" Target="https://youtu.be/BGdltIaDxeA" TargetMode="External"/><Relationship Id="rId276" Type="http://schemas.openxmlformats.org/officeDocument/2006/relationships/hyperlink" Target="https://files.afu.se/Downloads/Transcriptions/Fade%20to%20Black%20(Jimmy%20Church)/" TargetMode="External"/><Relationship Id="rId483" Type="http://schemas.openxmlformats.org/officeDocument/2006/relationships/hyperlink" Target="https://youtu.be/j3Pk2_-wfiY" TargetMode="External"/><Relationship Id="rId690" Type="http://schemas.openxmlformats.org/officeDocument/2006/relationships/hyperlink" Target="https://files.afu.se/Downloads/Transcriptions/Fade%20to%20Black%20(Jimmy%20Church)/" TargetMode="External"/><Relationship Id="rId2164" Type="http://schemas.openxmlformats.org/officeDocument/2006/relationships/hyperlink" Target="https://files.afu.se/Downloads/Transcriptions/Fade%20to%20Black%20(Jimmy%20Church)/" TargetMode="External"/><Relationship Id="rId136" Type="http://schemas.openxmlformats.org/officeDocument/2006/relationships/hyperlink" Target="https://files.afu.se/Downloads/Transcriptions/Fade%20to%20Black%20(Jimmy%20Church)/" TargetMode="External"/><Relationship Id="rId343" Type="http://schemas.openxmlformats.org/officeDocument/2006/relationships/hyperlink" Target="https://youtu.be/CismhUi96TA" TargetMode="External"/><Relationship Id="rId550" Type="http://schemas.openxmlformats.org/officeDocument/2006/relationships/hyperlink" Target="https://files.afu.se/Downloads/Transcriptions/Fade%20to%20Black%20(Jimmy%20Church)/" TargetMode="External"/><Relationship Id="rId788" Type="http://schemas.openxmlformats.org/officeDocument/2006/relationships/hyperlink" Target="https://files.afu.se/Downloads/Transcriptions/Fade%20to%20Black%20(Jimmy%20Church)/" TargetMode="External"/><Relationship Id="rId995" Type="http://schemas.openxmlformats.org/officeDocument/2006/relationships/hyperlink" Target="https://youtu.be/4GvE4Vk7TAY" TargetMode="External"/><Relationship Id="rId1180" Type="http://schemas.openxmlformats.org/officeDocument/2006/relationships/hyperlink" Target="https://files.afu.se/Downloads/Transcriptions/Fade%20to%20Black%20(Jimmy%20Church)/" TargetMode="External"/><Relationship Id="rId2024" Type="http://schemas.openxmlformats.org/officeDocument/2006/relationships/hyperlink" Target="https://files.afu.se/Downloads/Transcriptions/Fade%20to%20Black%20(Jimmy%20Church)/" TargetMode="External"/><Relationship Id="rId203" Type="http://schemas.openxmlformats.org/officeDocument/2006/relationships/hyperlink" Target="https://youtu.be/f0SaIKLOaNQ" TargetMode="External"/><Relationship Id="rId648" Type="http://schemas.openxmlformats.org/officeDocument/2006/relationships/hyperlink" Target="https://files.afu.se/Downloads/Transcriptions/Fade%20to%20Black%20(Jimmy%20Church)/" TargetMode="External"/><Relationship Id="rId855" Type="http://schemas.openxmlformats.org/officeDocument/2006/relationships/hyperlink" Target="https://youtu.be/KRG1ubJq5zQ" TargetMode="External"/><Relationship Id="rId1040" Type="http://schemas.openxmlformats.org/officeDocument/2006/relationships/hyperlink" Target="https://files.afu.se/Downloads/Transcriptions/Fade%20to%20Black%20(Jimmy%20Church)/" TargetMode="External"/><Relationship Id="rId1278" Type="http://schemas.openxmlformats.org/officeDocument/2006/relationships/hyperlink" Target="https://files.afu.se/Downloads/Transcriptions/Fade%20to%20Black%20(Jimmy%20Church)/" TargetMode="External"/><Relationship Id="rId1485" Type="http://schemas.openxmlformats.org/officeDocument/2006/relationships/hyperlink" Target="https://youtu.be/Joag-5OJW_U" TargetMode="External"/><Relationship Id="rId1692" Type="http://schemas.openxmlformats.org/officeDocument/2006/relationships/hyperlink" Target="https://files.afu.se/Downloads/Transcriptions/Fade%20to%20Black%20(Jimmy%20Church)/" TargetMode="External"/><Relationship Id="rId410" Type="http://schemas.openxmlformats.org/officeDocument/2006/relationships/hyperlink" Target="https://files.afu.se/Downloads/Transcriptions/Fade%20to%20Black%20(Jimmy%20Church)/" TargetMode="External"/><Relationship Id="rId508" Type="http://schemas.openxmlformats.org/officeDocument/2006/relationships/hyperlink" Target="https://files.afu.se/Downloads/Transcriptions/Fade%20to%20Black%20(Jimmy%20Church)/" TargetMode="External"/><Relationship Id="rId715" Type="http://schemas.openxmlformats.org/officeDocument/2006/relationships/hyperlink" Target="https://youtu.be/kygDA2akhcA" TargetMode="External"/><Relationship Id="rId922" Type="http://schemas.openxmlformats.org/officeDocument/2006/relationships/hyperlink" Target="https://files.afu.se/Downloads/Transcriptions/Fade%20to%20Black%20(Jimmy%20Church)/" TargetMode="External"/><Relationship Id="rId1138" Type="http://schemas.openxmlformats.org/officeDocument/2006/relationships/hyperlink" Target="https://files.afu.se/Downloads/Transcriptions/Fade%20to%20Black%20(Jimmy%20Church)/" TargetMode="External"/><Relationship Id="rId1345" Type="http://schemas.openxmlformats.org/officeDocument/2006/relationships/hyperlink" Target="https://youtu.be/EXnafLmIfwY" TargetMode="External"/><Relationship Id="rId1552" Type="http://schemas.openxmlformats.org/officeDocument/2006/relationships/hyperlink" Target="https://files.afu.se/Downloads/Transcriptions/Fade%20to%20Black%20(Jimmy%20Church)/" TargetMode="External"/><Relationship Id="rId1997" Type="http://schemas.openxmlformats.org/officeDocument/2006/relationships/hyperlink" Target="https://youtu.be/N8GssEuGPWs" TargetMode="External"/><Relationship Id="rId1205" Type="http://schemas.openxmlformats.org/officeDocument/2006/relationships/hyperlink" Target="https://youtu.be/VAu2he8XAEw" TargetMode="External"/><Relationship Id="rId1857" Type="http://schemas.openxmlformats.org/officeDocument/2006/relationships/hyperlink" Target="https://youtu.be/GR5YLkXC8-o" TargetMode="External"/><Relationship Id="rId51" Type="http://schemas.openxmlformats.org/officeDocument/2006/relationships/hyperlink" Target="https://youtu.be/eg03kTLrt0A" TargetMode="External"/><Relationship Id="rId1412" Type="http://schemas.openxmlformats.org/officeDocument/2006/relationships/hyperlink" Target="https://files.afu.se/Downloads/Transcriptions/Fade%20to%20Black%20(Jimmy%20Church)/" TargetMode="External"/><Relationship Id="rId1717" Type="http://schemas.openxmlformats.org/officeDocument/2006/relationships/hyperlink" Target="https://youtu.be/7iCC-kS4DVQ" TargetMode="External"/><Relationship Id="rId1924" Type="http://schemas.openxmlformats.org/officeDocument/2006/relationships/hyperlink" Target="https://files.afu.se/Downloads/Transcriptions/Fade%20to%20Black%20(Jimmy%20Church)/" TargetMode="External"/><Relationship Id="rId298" Type="http://schemas.openxmlformats.org/officeDocument/2006/relationships/hyperlink" Target="https://files.afu.se/Downloads/Transcriptions/Fade%20to%20Black%20(Jimmy%20Church)/" TargetMode="External"/><Relationship Id="rId158" Type="http://schemas.openxmlformats.org/officeDocument/2006/relationships/hyperlink" Target="https://files.afu.se/Downloads/Transcriptions/Fade%20to%20Black%20(Jimmy%20Church)/" TargetMode="External"/><Relationship Id="rId2186" Type="http://schemas.openxmlformats.org/officeDocument/2006/relationships/hyperlink" Target="https://files.afu.se/Downloads/Transcriptions/Fade%20to%20Black%20(Jimmy%20Church)/" TargetMode="External"/><Relationship Id="rId365" Type="http://schemas.openxmlformats.org/officeDocument/2006/relationships/hyperlink" Target="https://youtu.be/zEPeQtgyUxA" TargetMode="External"/><Relationship Id="rId572" Type="http://schemas.openxmlformats.org/officeDocument/2006/relationships/hyperlink" Target="https://files.afu.se/Downloads/Transcriptions/Fade%20to%20Black%20(Jimmy%20Church)/" TargetMode="External"/><Relationship Id="rId2046" Type="http://schemas.openxmlformats.org/officeDocument/2006/relationships/hyperlink" Target="https://files.afu.se/Downloads/Transcriptions/Fade%20to%20Black%20(Jimmy%20Church)/" TargetMode="External"/><Relationship Id="rId225" Type="http://schemas.openxmlformats.org/officeDocument/2006/relationships/hyperlink" Target="https://youtu.be/P2KKM39K3rA" TargetMode="External"/><Relationship Id="rId432" Type="http://schemas.openxmlformats.org/officeDocument/2006/relationships/hyperlink" Target="https://files.afu.se/Downloads/Transcriptions/Fade%20to%20Black%20(Jimmy%20Church)/" TargetMode="External"/><Relationship Id="rId877" Type="http://schemas.openxmlformats.org/officeDocument/2006/relationships/hyperlink" Target="https://youtu.be/UFcfz_0K_rY" TargetMode="External"/><Relationship Id="rId1062" Type="http://schemas.openxmlformats.org/officeDocument/2006/relationships/hyperlink" Target="https://files.afu.se/Downloads/Transcriptions/Fade%20to%20Black%20(Jimmy%20Church)/" TargetMode="External"/><Relationship Id="rId2113" Type="http://schemas.openxmlformats.org/officeDocument/2006/relationships/hyperlink" Target="https://youtu.be/vhbFXHxsNXE" TargetMode="External"/><Relationship Id="rId737" Type="http://schemas.openxmlformats.org/officeDocument/2006/relationships/hyperlink" Target="https://youtu.be/WaTcZs2A3QE" TargetMode="External"/><Relationship Id="rId944" Type="http://schemas.openxmlformats.org/officeDocument/2006/relationships/hyperlink" Target="https://files.afu.se/Downloads/Transcriptions/Fade%20to%20Black%20(Jimmy%20Church)/" TargetMode="External"/><Relationship Id="rId1367" Type="http://schemas.openxmlformats.org/officeDocument/2006/relationships/hyperlink" Target="https://youtu.be/iDNjD0YEpP8" TargetMode="External"/><Relationship Id="rId1574" Type="http://schemas.openxmlformats.org/officeDocument/2006/relationships/hyperlink" Target="https://files.afu.se/Downloads/Transcriptions/Fade%20to%20Black%20(Jimmy%20Church)/" TargetMode="External"/><Relationship Id="rId1781" Type="http://schemas.openxmlformats.org/officeDocument/2006/relationships/hyperlink" Target="https://youtu.be/GAA02h6iIgY" TargetMode="External"/><Relationship Id="rId73" Type="http://schemas.openxmlformats.org/officeDocument/2006/relationships/hyperlink" Target="https://youtu.be/ccC2iaIpun8" TargetMode="External"/><Relationship Id="rId804" Type="http://schemas.openxmlformats.org/officeDocument/2006/relationships/hyperlink" Target="https://files.afu.se/Downloads/Transcriptions/Fade%20to%20Black%20(Jimmy%20Church)/" TargetMode="External"/><Relationship Id="rId1227" Type="http://schemas.openxmlformats.org/officeDocument/2006/relationships/hyperlink" Target="https://youtu.be/oDJ6nQD8SZw" TargetMode="External"/><Relationship Id="rId1434" Type="http://schemas.openxmlformats.org/officeDocument/2006/relationships/hyperlink" Target="https://files.afu.se/Downloads/Transcriptions/Fade%20to%20Black%20(Jimmy%20Church)/" TargetMode="External"/><Relationship Id="rId1641" Type="http://schemas.openxmlformats.org/officeDocument/2006/relationships/hyperlink" Target="https://youtu.be/732KDFMLHGE" TargetMode="External"/><Relationship Id="rId1879" Type="http://schemas.openxmlformats.org/officeDocument/2006/relationships/hyperlink" Target="https://youtu.be/Q6fM5Re4bPg" TargetMode="External"/><Relationship Id="rId1501" Type="http://schemas.openxmlformats.org/officeDocument/2006/relationships/hyperlink" Target="https://youtu.be/OG_hX4tLPM0" TargetMode="External"/><Relationship Id="rId1739" Type="http://schemas.openxmlformats.org/officeDocument/2006/relationships/hyperlink" Target="https://youtu.be/j6b3GLDHQys" TargetMode="External"/><Relationship Id="rId1946" Type="http://schemas.openxmlformats.org/officeDocument/2006/relationships/hyperlink" Target="https://files.afu.se/Downloads/Transcriptions/Fade%20to%20Black%20(Jimmy%20Church)/" TargetMode="External"/><Relationship Id="rId1806" Type="http://schemas.openxmlformats.org/officeDocument/2006/relationships/hyperlink" Target="https://files.afu.se/Downloads/Transcriptions/Fade%20to%20Black%20(Jimmy%20Church)/" TargetMode="External"/><Relationship Id="rId387" Type="http://schemas.openxmlformats.org/officeDocument/2006/relationships/hyperlink" Target="https://youtu.be/h9qg_q4g7bM" TargetMode="External"/><Relationship Id="rId594" Type="http://schemas.openxmlformats.org/officeDocument/2006/relationships/hyperlink" Target="https://files.afu.se/Downloads/Transcriptions/Fade%20to%20Black%20(Jimmy%20Church)/" TargetMode="External"/><Relationship Id="rId2068" Type="http://schemas.openxmlformats.org/officeDocument/2006/relationships/hyperlink" Target="https://files.afu.se/Downloads/Transcriptions/Fade%20to%20Black%20(Jimmy%20Church)/" TargetMode="External"/><Relationship Id="rId247" Type="http://schemas.openxmlformats.org/officeDocument/2006/relationships/hyperlink" Target="https://youtu.be/kUOGwEW4bnk" TargetMode="External"/><Relationship Id="rId899" Type="http://schemas.openxmlformats.org/officeDocument/2006/relationships/hyperlink" Target="https://youtu.be/24jRETKdKFw" TargetMode="External"/><Relationship Id="rId1084" Type="http://schemas.openxmlformats.org/officeDocument/2006/relationships/hyperlink" Target="https://files.afu.se/Downloads/Transcriptions/Fade%20to%20Black%20(Jimmy%20Church)/" TargetMode="External"/><Relationship Id="rId107" Type="http://schemas.openxmlformats.org/officeDocument/2006/relationships/hyperlink" Target="https://youtu.be/U_iuCZPRzns" TargetMode="External"/><Relationship Id="rId454" Type="http://schemas.openxmlformats.org/officeDocument/2006/relationships/hyperlink" Target="https://files.afu.se/Downloads/Transcriptions/Fade%20to%20Black%20(Jimmy%20Church)/" TargetMode="External"/><Relationship Id="rId661" Type="http://schemas.openxmlformats.org/officeDocument/2006/relationships/hyperlink" Target="https://youtu.be/zaODVmLVz6c" TargetMode="External"/><Relationship Id="rId759" Type="http://schemas.openxmlformats.org/officeDocument/2006/relationships/hyperlink" Target="https://youtu.be/GVyq8Bk5mEw" TargetMode="External"/><Relationship Id="rId966" Type="http://schemas.openxmlformats.org/officeDocument/2006/relationships/hyperlink" Target="https://files.afu.se/Downloads/Transcriptions/Fade%20to%20Black%20(Jimmy%20Church)/" TargetMode="External"/><Relationship Id="rId1291" Type="http://schemas.openxmlformats.org/officeDocument/2006/relationships/hyperlink" Target="https://youtu.be/a2ECR79INr8" TargetMode="External"/><Relationship Id="rId1389" Type="http://schemas.openxmlformats.org/officeDocument/2006/relationships/hyperlink" Target="https://youtu.be/8MFgnQronWg" TargetMode="External"/><Relationship Id="rId1596" Type="http://schemas.openxmlformats.org/officeDocument/2006/relationships/hyperlink" Target="https://files.afu.se/Downloads/Transcriptions/Fade%20to%20Black%20(Jimmy%20Church)/" TargetMode="External"/><Relationship Id="rId2135" Type="http://schemas.openxmlformats.org/officeDocument/2006/relationships/hyperlink" Target="https://youtu.be/mHDFvh-MA50" TargetMode="External"/><Relationship Id="rId314" Type="http://schemas.openxmlformats.org/officeDocument/2006/relationships/hyperlink" Target="https://files.afu.se/Downloads/Transcriptions/Fade%20to%20Black%20(Jimmy%20Church)/" TargetMode="External"/><Relationship Id="rId521" Type="http://schemas.openxmlformats.org/officeDocument/2006/relationships/hyperlink" Target="https://youtu.be/PGRxKkdX8OU" TargetMode="External"/><Relationship Id="rId619" Type="http://schemas.openxmlformats.org/officeDocument/2006/relationships/hyperlink" Target="https://youtu.be/4HUHDygREog" TargetMode="External"/><Relationship Id="rId1151" Type="http://schemas.openxmlformats.org/officeDocument/2006/relationships/hyperlink" Target="https://youtu.be/vPfMQOCs3Tc" TargetMode="External"/><Relationship Id="rId1249" Type="http://schemas.openxmlformats.org/officeDocument/2006/relationships/hyperlink" Target="https://youtu.be/kjISVu6yvn0" TargetMode="External"/><Relationship Id="rId2202" Type="http://schemas.openxmlformats.org/officeDocument/2006/relationships/hyperlink" Target="https://files.afu.se/Downloads/Transcriptions/Fade%20to%20Black%20(Jimmy%20Church)/" TargetMode="External"/><Relationship Id="rId95" Type="http://schemas.openxmlformats.org/officeDocument/2006/relationships/hyperlink" Target="https://youtu.be/RYv4k4WoNEc" TargetMode="External"/><Relationship Id="rId826" Type="http://schemas.openxmlformats.org/officeDocument/2006/relationships/hyperlink" Target="https://files.afu.se/Downloads/Transcriptions/Fade%20to%20Black%20(Jimmy%20Church)/" TargetMode="External"/><Relationship Id="rId1011" Type="http://schemas.openxmlformats.org/officeDocument/2006/relationships/hyperlink" Target="https://youtu.be/ZqrnJxSrCjA" TargetMode="External"/><Relationship Id="rId1109" Type="http://schemas.openxmlformats.org/officeDocument/2006/relationships/hyperlink" Target="https://youtu.be/CQDjVKVJj5k" TargetMode="External"/><Relationship Id="rId1456" Type="http://schemas.openxmlformats.org/officeDocument/2006/relationships/hyperlink" Target="https://files.afu.se/Downloads/Transcriptions/Fade%20to%20Black%20(Jimmy%20Church)/" TargetMode="External"/><Relationship Id="rId1663" Type="http://schemas.openxmlformats.org/officeDocument/2006/relationships/hyperlink" Target="https://youtu.be/Umg11kJkjhY" TargetMode="External"/><Relationship Id="rId1870" Type="http://schemas.openxmlformats.org/officeDocument/2006/relationships/hyperlink" Target="https://files.afu.se/Downloads/Transcriptions/Fade%20to%20Black%20(Jimmy%20Church)/" TargetMode="External"/><Relationship Id="rId1968" Type="http://schemas.openxmlformats.org/officeDocument/2006/relationships/hyperlink" Target="https://files.afu.se/Downloads/Transcriptions/Fade%20to%20Black%20(Jimmy%20Church)/" TargetMode="External"/><Relationship Id="rId1316" Type="http://schemas.openxmlformats.org/officeDocument/2006/relationships/hyperlink" Target="https://files.afu.se/Downloads/Transcriptions/Fade%20to%20Black%20(Jimmy%20Church)/" TargetMode="External"/><Relationship Id="rId1523" Type="http://schemas.openxmlformats.org/officeDocument/2006/relationships/hyperlink" Target="https://youtu.be/Kr2SugVU1Os" TargetMode="External"/><Relationship Id="rId1730" Type="http://schemas.openxmlformats.org/officeDocument/2006/relationships/hyperlink" Target="https://files.afu.se/Downloads/Transcriptions/Fade%20to%20Black%20(Jimmy%20Church)/" TargetMode="External"/><Relationship Id="rId22" Type="http://schemas.openxmlformats.org/officeDocument/2006/relationships/hyperlink" Target="https://files.afu.se/Downloads/Transcriptions/Fade%20to%20Black%20(Jimmy%20Church)/" TargetMode="External"/><Relationship Id="rId1828" Type="http://schemas.openxmlformats.org/officeDocument/2006/relationships/hyperlink" Target="https://files.afu.se/Downloads/Transcriptions/Fade%20to%20Black%20(Jimmy%20Church)/" TargetMode="External"/><Relationship Id="rId171" Type="http://schemas.openxmlformats.org/officeDocument/2006/relationships/hyperlink" Target="https://youtu.be/57-zN1EFEeI" TargetMode="External"/><Relationship Id="rId269" Type="http://schemas.openxmlformats.org/officeDocument/2006/relationships/hyperlink" Target="https://youtu.be/IEw_PCPIiLs" TargetMode="External"/><Relationship Id="rId476" Type="http://schemas.openxmlformats.org/officeDocument/2006/relationships/hyperlink" Target="https://files.afu.se/Downloads/Transcriptions/Fade%20to%20Black%20(Jimmy%20Church)/" TargetMode="External"/><Relationship Id="rId683" Type="http://schemas.openxmlformats.org/officeDocument/2006/relationships/hyperlink" Target="https://youtu.be/Z9VOSKlUbzg" TargetMode="External"/><Relationship Id="rId890" Type="http://schemas.openxmlformats.org/officeDocument/2006/relationships/hyperlink" Target="https://files.afu.se/Downloads/Transcriptions/Fade%20to%20Black%20(Jimmy%20Church)/" TargetMode="External"/><Relationship Id="rId2157" Type="http://schemas.openxmlformats.org/officeDocument/2006/relationships/hyperlink" Target="https://youtu.be/SgloiCrAeHc" TargetMode="External"/><Relationship Id="rId129" Type="http://schemas.openxmlformats.org/officeDocument/2006/relationships/hyperlink" Target="https://youtu.be/GW5yBNGE0RU" TargetMode="External"/><Relationship Id="rId336" Type="http://schemas.openxmlformats.org/officeDocument/2006/relationships/hyperlink" Target="https://files.afu.se/Downloads/Transcriptions/Fade%20to%20Black%20(Jimmy%20Church)/" TargetMode="External"/><Relationship Id="rId543" Type="http://schemas.openxmlformats.org/officeDocument/2006/relationships/hyperlink" Target="https://youtu.be/w3N8__M5kH8" TargetMode="External"/><Relationship Id="rId988" Type="http://schemas.openxmlformats.org/officeDocument/2006/relationships/hyperlink" Target="https://files.afu.se/Downloads/Transcriptions/Fade%20to%20Black%20(Jimmy%20Church)/" TargetMode="External"/><Relationship Id="rId1173" Type="http://schemas.openxmlformats.org/officeDocument/2006/relationships/hyperlink" Target="https://youtu.be/EHNHfCQRffU" TargetMode="External"/><Relationship Id="rId1380" Type="http://schemas.openxmlformats.org/officeDocument/2006/relationships/hyperlink" Target="https://files.afu.se/Downloads/Transcriptions/Fade%20to%20Black%20(Jimmy%20Church)/" TargetMode="External"/><Relationship Id="rId2017" Type="http://schemas.openxmlformats.org/officeDocument/2006/relationships/hyperlink" Target="https://youtu.be/_Kk_lF032Wc" TargetMode="External"/><Relationship Id="rId403" Type="http://schemas.openxmlformats.org/officeDocument/2006/relationships/hyperlink" Target="https://youtu.be/PIGLLIv08fo" TargetMode="External"/><Relationship Id="rId750" Type="http://schemas.openxmlformats.org/officeDocument/2006/relationships/hyperlink" Target="https://files.afu.se/Downloads/Transcriptions/Fade%20to%20Black%20(Jimmy%20Church)/" TargetMode="External"/><Relationship Id="rId848" Type="http://schemas.openxmlformats.org/officeDocument/2006/relationships/hyperlink" Target="https://files.afu.se/Downloads/Transcriptions/Fade%20to%20Black%20(Jimmy%20Church)/" TargetMode="External"/><Relationship Id="rId1033" Type="http://schemas.openxmlformats.org/officeDocument/2006/relationships/hyperlink" Target="https://youtu.be/DXaDuNZLR68" TargetMode="External"/><Relationship Id="rId1478" Type="http://schemas.openxmlformats.org/officeDocument/2006/relationships/hyperlink" Target="https://files.afu.se/Downloads/Transcriptions/Fade%20to%20Black%20(Jimmy%20Church)/" TargetMode="External"/><Relationship Id="rId1685" Type="http://schemas.openxmlformats.org/officeDocument/2006/relationships/hyperlink" Target="https://youtu.be/ZgGmdFnZ91s" TargetMode="External"/><Relationship Id="rId1892" Type="http://schemas.openxmlformats.org/officeDocument/2006/relationships/hyperlink" Target="https://files.afu.se/Downloads/Transcriptions/Fade%20to%20Black%20(Jimmy%20Church)/" TargetMode="External"/><Relationship Id="rId610" Type="http://schemas.openxmlformats.org/officeDocument/2006/relationships/hyperlink" Target="https://files.afu.se/Downloads/Transcriptions/Fade%20to%20Black%20(Jimmy%20Church)/" TargetMode="External"/><Relationship Id="rId708" Type="http://schemas.openxmlformats.org/officeDocument/2006/relationships/hyperlink" Target="https://files.afu.se/Downloads/Transcriptions/Fade%20to%20Black%20(Jimmy%20Church)/" TargetMode="External"/><Relationship Id="rId915" Type="http://schemas.openxmlformats.org/officeDocument/2006/relationships/hyperlink" Target="https://youtu.be/GuN4qxs5ekk" TargetMode="External"/><Relationship Id="rId1240" Type="http://schemas.openxmlformats.org/officeDocument/2006/relationships/hyperlink" Target="https://files.afu.se/Downloads/Transcriptions/Fade%20to%20Black%20(Jimmy%20Church)/" TargetMode="External"/><Relationship Id="rId1338" Type="http://schemas.openxmlformats.org/officeDocument/2006/relationships/hyperlink" Target="https://files.afu.se/Downloads/Transcriptions/Fade%20to%20Black%20(Jimmy%20Church)/" TargetMode="External"/><Relationship Id="rId1545" Type="http://schemas.openxmlformats.org/officeDocument/2006/relationships/hyperlink" Target="https://youtu.be/8eRZRwKiWT8" TargetMode="External"/><Relationship Id="rId1100" Type="http://schemas.openxmlformats.org/officeDocument/2006/relationships/hyperlink" Target="https://files.afu.se/Downloads/Transcriptions/Fade%20to%20Black%20(Jimmy%20Church)/" TargetMode="External"/><Relationship Id="rId1405" Type="http://schemas.openxmlformats.org/officeDocument/2006/relationships/hyperlink" Target="https://youtu.be/VmZNAjG1LUA" TargetMode="External"/><Relationship Id="rId1752" Type="http://schemas.openxmlformats.org/officeDocument/2006/relationships/hyperlink" Target="https://files.afu.se/Downloads/Transcriptions/Fade%20to%20Black%20(Jimmy%20Church)/" TargetMode="External"/><Relationship Id="rId44" Type="http://schemas.openxmlformats.org/officeDocument/2006/relationships/hyperlink" Target="https://files.afu.se/Downloads/Transcriptions/Fade%20to%20Black%20(Jimmy%20Church)/" TargetMode="External"/><Relationship Id="rId1612" Type="http://schemas.openxmlformats.org/officeDocument/2006/relationships/hyperlink" Target="https://files.afu.se/Downloads/Transcriptions/Fade%20to%20Black%20(Jimmy%20Church)/" TargetMode="External"/><Relationship Id="rId1917" Type="http://schemas.openxmlformats.org/officeDocument/2006/relationships/hyperlink" Target="https://youtu.be/UwaWKUc6U7Q" TargetMode="External"/><Relationship Id="rId193" Type="http://schemas.openxmlformats.org/officeDocument/2006/relationships/hyperlink" Target="https://youtu.be/6MKw8awl1yk" TargetMode="External"/><Relationship Id="rId498" Type="http://schemas.openxmlformats.org/officeDocument/2006/relationships/hyperlink" Target="https://files.afu.se/Downloads/Transcriptions/Fade%20to%20Black%20(Jimmy%20Church)/" TargetMode="External"/><Relationship Id="rId2081" Type="http://schemas.openxmlformats.org/officeDocument/2006/relationships/hyperlink" Target="https://youtu.be/ZvQ-tlyBJe4" TargetMode="External"/><Relationship Id="rId2179" Type="http://schemas.openxmlformats.org/officeDocument/2006/relationships/hyperlink" Target="https://youtu.be/OLqWIUBAF7c" TargetMode="External"/><Relationship Id="rId260" Type="http://schemas.openxmlformats.org/officeDocument/2006/relationships/hyperlink" Target="https://files.afu.se/Downloads/Transcriptions/Fade%20to%20Black%20(Jimmy%20Church)/" TargetMode="External"/><Relationship Id="rId120" Type="http://schemas.openxmlformats.org/officeDocument/2006/relationships/hyperlink" Target="https://files.afu.se/Downloads/Transcriptions/Fade%20to%20Black%20(Jimmy%20Church)/" TargetMode="External"/><Relationship Id="rId358" Type="http://schemas.openxmlformats.org/officeDocument/2006/relationships/hyperlink" Target="https://files.afu.se/Downloads/Transcriptions/Fade%20to%20Black%20(Jimmy%20Church)/" TargetMode="External"/><Relationship Id="rId565" Type="http://schemas.openxmlformats.org/officeDocument/2006/relationships/hyperlink" Target="https://youtu.be/v2czQBU24Po" TargetMode="External"/><Relationship Id="rId772" Type="http://schemas.openxmlformats.org/officeDocument/2006/relationships/hyperlink" Target="https://files.afu.se/Downloads/Transcriptions/Fade%20to%20Black%20(Jimmy%20Church)/" TargetMode="External"/><Relationship Id="rId1195" Type="http://schemas.openxmlformats.org/officeDocument/2006/relationships/hyperlink" Target="https://youtu.be/u_1BD5vIrUo" TargetMode="External"/><Relationship Id="rId2039" Type="http://schemas.openxmlformats.org/officeDocument/2006/relationships/hyperlink" Target="https://youtu.be/bTAEbpZWXJA" TargetMode="External"/><Relationship Id="rId218" Type="http://schemas.openxmlformats.org/officeDocument/2006/relationships/hyperlink" Target="https://files.afu.se/Downloads/Transcriptions/Fade%20to%20Black%20(Jimmy%20Church)/" TargetMode="External"/><Relationship Id="rId425" Type="http://schemas.openxmlformats.org/officeDocument/2006/relationships/hyperlink" Target="https://youtu.be/ERFSgCCSvf4" TargetMode="External"/><Relationship Id="rId632" Type="http://schemas.openxmlformats.org/officeDocument/2006/relationships/hyperlink" Target="https://files.afu.se/Downloads/Transcriptions/Fade%20to%20Black%20(Jimmy%20Church)/" TargetMode="External"/><Relationship Id="rId1055" Type="http://schemas.openxmlformats.org/officeDocument/2006/relationships/hyperlink" Target="https://youtu.be/uFzfdEcnPDw" TargetMode="External"/><Relationship Id="rId1262" Type="http://schemas.openxmlformats.org/officeDocument/2006/relationships/hyperlink" Target="https://files.afu.se/Downloads/Transcriptions/Fade%20to%20Black%20(Jimmy%20Church)/" TargetMode="External"/><Relationship Id="rId2106" Type="http://schemas.openxmlformats.org/officeDocument/2006/relationships/hyperlink" Target="https://files.afu.se/Downloads/Transcriptions/Fade%20to%20Black%20(Jimmy%20Church)/" TargetMode="External"/><Relationship Id="rId937" Type="http://schemas.openxmlformats.org/officeDocument/2006/relationships/hyperlink" Target="https://youtu.be/6R5b6rSlRow" TargetMode="External"/><Relationship Id="rId1122" Type="http://schemas.openxmlformats.org/officeDocument/2006/relationships/hyperlink" Target="https://files.afu.se/Downloads/Transcriptions/Fade%20to%20Black%20(Jimmy%20Church)/" TargetMode="External"/><Relationship Id="rId1567" Type="http://schemas.openxmlformats.org/officeDocument/2006/relationships/hyperlink" Target="https://youtu.be/-baeyp6wSvk" TargetMode="External"/><Relationship Id="rId1774" Type="http://schemas.openxmlformats.org/officeDocument/2006/relationships/hyperlink" Target="https://files.afu.se/Downloads/Transcriptions/Fade%20to%20Black%20(Jimmy%20Church)/" TargetMode="External"/><Relationship Id="rId1981" Type="http://schemas.openxmlformats.org/officeDocument/2006/relationships/hyperlink" Target="https://youtu.be/dFYkFUC_h1Y" TargetMode="External"/><Relationship Id="rId66" Type="http://schemas.openxmlformats.org/officeDocument/2006/relationships/hyperlink" Target="https://files.afu.se/Downloads/Transcriptions/Fade%20to%20Black%20(Jimmy%20Church)/" TargetMode="External"/><Relationship Id="rId1427" Type="http://schemas.openxmlformats.org/officeDocument/2006/relationships/hyperlink" Target="https://youtu.be/Oy_-SPotdk4" TargetMode="External"/><Relationship Id="rId1634" Type="http://schemas.openxmlformats.org/officeDocument/2006/relationships/hyperlink" Target="https://files.afu.se/Downloads/Transcriptions/Fade%20to%20Black%20(Jimmy%20Church)/" TargetMode="External"/><Relationship Id="rId1841" Type="http://schemas.openxmlformats.org/officeDocument/2006/relationships/hyperlink" Target="https://youtu.be/5KpOgideODU" TargetMode="External"/><Relationship Id="rId1939" Type="http://schemas.openxmlformats.org/officeDocument/2006/relationships/hyperlink" Target="https://youtu.be/1Q4R1-AFJ78" TargetMode="External"/><Relationship Id="rId1701" Type="http://schemas.openxmlformats.org/officeDocument/2006/relationships/hyperlink" Target="https://youtu.be/t6dcI4sf-Wc" TargetMode="External"/><Relationship Id="rId282" Type="http://schemas.openxmlformats.org/officeDocument/2006/relationships/hyperlink" Target="https://files.afu.se/Downloads/Transcriptions/Fade%20to%20Black%20(Jimmy%20Church)/" TargetMode="External"/><Relationship Id="rId587" Type="http://schemas.openxmlformats.org/officeDocument/2006/relationships/hyperlink" Target="https://youtu.be/IV-82Z5tQj4" TargetMode="External"/><Relationship Id="rId2170" Type="http://schemas.openxmlformats.org/officeDocument/2006/relationships/hyperlink" Target="https://files.afu.se/Downloads/Transcriptions/Fade%20to%20Black%20(Jimmy%20Church)/" TargetMode="External"/><Relationship Id="rId8" Type="http://schemas.openxmlformats.org/officeDocument/2006/relationships/hyperlink" Target="https://files.afu.se/Downloads/Transcriptions/Fade%20to%20Black%20(Jimmy%20Church)/" TargetMode="External"/><Relationship Id="rId142" Type="http://schemas.openxmlformats.org/officeDocument/2006/relationships/hyperlink" Target="https://files.afu.se/Downloads/Transcriptions/Fade%20to%20Black%20(Jimmy%20Church)/" TargetMode="External"/><Relationship Id="rId447" Type="http://schemas.openxmlformats.org/officeDocument/2006/relationships/hyperlink" Target="https://youtu.be/U7EO9m7M-48" TargetMode="External"/><Relationship Id="rId794" Type="http://schemas.openxmlformats.org/officeDocument/2006/relationships/hyperlink" Target="https://files.afu.se/Downloads/Transcriptions/Fade%20to%20Black%20(Jimmy%20Church)/" TargetMode="External"/><Relationship Id="rId1077" Type="http://schemas.openxmlformats.org/officeDocument/2006/relationships/hyperlink" Target="https://youtu.be/bAUKFnby00M" TargetMode="External"/><Relationship Id="rId2030" Type="http://schemas.openxmlformats.org/officeDocument/2006/relationships/hyperlink" Target="https://files.afu.se/Downloads/Transcriptions/Fade%20to%20Black%20(Jimmy%20Church)/" TargetMode="External"/><Relationship Id="rId2128" Type="http://schemas.openxmlformats.org/officeDocument/2006/relationships/hyperlink" Target="https://files.afu.se/Downloads/Transcriptions/Fade%20to%20Black%20(Jimmy%20Church)/" TargetMode="External"/><Relationship Id="rId654" Type="http://schemas.openxmlformats.org/officeDocument/2006/relationships/hyperlink" Target="https://files.afu.se/Downloads/Transcriptions/Fade%20to%20Black%20(Jimmy%20Church)/" TargetMode="External"/><Relationship Id="rId861" Type="http://schemas.openxmlformats.org/officeDocument/2006/relationships/hyperlink" Target="https://youtu.be/ULqONvffS24" TargetMode="External"/><Relationship Id="rId959" Type="http://schemas.openxmlformats.org/officeDocument/2006/relationships/hyperlink" Target="https://youtu.be/loslfUgsFrg" TargetMode="External"/><Relationship Id="rId1284" Type="http://schemas.openxmlformats.org/officeDocument/2006/relationships/hyperlink" Target="https://files.afu.se/Downloads/Transcriptions/Fade%20to%20Black%20(Jimmy%20Church)/" TargetMode="External"/><Relationship Id="rId1491" Type="http://schemas.openxmlformats.org/officeDocument/2006/relationships/hyperlink" Target="https://youtu.be/T3zA-N5Z4Bs" TargetMode="External"/><Relationship Id="rId1589" Type="http://schemas.openxmlformats.org/officeDocument/2006/relationships/hyperlink" Target="https://youtu.be/8388IWijKHo" TargetMode="External"/><Relationship Id="rId307" Type="http://schemas.openxmlformats.org/officeDocument/2006/relationships/hyperlink" Target="https://youtu.be/zbho7w0nQ64" TargetMode="External"/><Relationship Id="rId514" Type="http://schemas.openxmlformats.org/officeDocument/2006/relationships/hyperlink" Target="https://files.afu.se/Downloads/Transcriptions/Fade%20to%20Black%20(Jimmy%20Church)/" TargetMode="External"/><Relationship Id="rId721" Type="http://schemas.openxmlformats.org/officeDocument/2006/relationships/hyperlink" Target="https://youtu.be/C3QWZQrtyNQ" TargetMode="External"/><Relationship Id="rId1144" Type="http://schemas.openxmlformats.org/officeDocument/2006/relationships/hyperlink" Target="https://files.afu.se/Downloads/Transcriptions/Fade%20to%20Black%20(Jimmy%20Church)/" TargetMode="External"/><Relationship Id="rId1351" Type="http://schemas.openxmlformats.org/officeDocument/2006/relationships/hyperlink" Target="https://youtu.be/uHxXvS3RbfA" TargetMode="External"/><Relationship Id="rId1449" Type="http://schemas.openxmlformats.org/officeDocument/2006/relationships/hyperlink" Target="https://youtu.be/Qblm6PXU0Bw" TargetMode="External"/><Relationship Id="rId1796" Type="http://schemas.openxmlformats.org/officeDocument/2006/relationships/hyperlink" Target="https://files.afu.se/Downloads/Transcriptions/Fade%20to%20Black%20(Jimmy%20Church)/" TargetMode="External"/><Relationship Id="rId88" Type="http://schemas.openxmlformats.org/officeDocument/2006/relationships/hyperlink" Target="https://files.afu.se/Downloads/Transcriptions/Fade%20to%20Black%20(Jimmy%20Church)/" TargetMode="External"/><Relationship Id="rId819" Type="http://schemas.openxmlformats.org/officeDocument/2006/relationships/hyperlink" Target="https://youtu.be/6ZCCTFqP76w" TargetMode="External"/><Relationship Id="rId1004" Type="http://schemas.openxmlformats.org/officeDocument/2006/relationships/hyperlink" Target="https://files.afu.se/Downloads/Transcriptions/Fade%20to%20Black%20(Jimmy%20Church)/" TargetMode="External"/><Relationship Id="rId1211" Type="http://schemas.openxmlformats.org/officeDocument/2006/relationships/hyperlink" Target="https://youtu.be/S30LqG0E2Ao" TargetMode="External"/><Relationship Id="rId1656" Type="http://schemas.openxmlformats.org/officeDocument/2006/relationships/hyperlink" Target="https://files.afu.se/Downloads/Transcriptions/Fade%20to%20Black%20(Jimmy%20Church)/" TargetMode="External"/><Relationship Id="rId1863" Type="http://schemas.openxmlformats.org/officeDocument/2006/relationships/hyperlink" Target="https://youtu.be/TtDwtOU_dbw" TargetMode="External"/><Relationship Id="rId1309" Type="http://schemas.openxmlformats.org/officeDocument/2006/relationships/hyperlink" Target="https://youtu.be/w4oIWIKis7s" TargetMode="External"/><Relationship Id="rId1516" Type="http://schemas.openxmlformats.org/officeDocument/2006/relationships/hyperlink" Target="https://files.afu.se/Downloads/Transcriptions/Fade%20to%20Black%20(Jimmy%20Church)/" TargetMode="External"/><Relationship Id="rId1723" Type="http://schemas.openxmlformats.org/officeDocument/2006/relationships/hyperlink" Target="https://youtu.be/ZPxj6rClDBw" TargetMode="External"/><Relationship Id="rId1930" Type="http://schemas.openxmlformats.org/officeDocument/2006/relationships/hyperlink" Target="https://files.afu.se/Downloads/Transcriptions/Fade%20to%20Black%20(Jimmy%20Church)/" TargetMode="External"/><Relationship Id="rId15" Type="http://schemas.openxmlformats.org/officeDocument/2006/relationships/hyperlink" Target="https://youtu.be/y7TZpEUHBzU" TargetMode="External"/><Relationship Id="rId2192" Type="http://schemas.openxmlformats.org/officeDocument/2006/relationships/hyperlink" Target="https://files.afu.se/Downloads/Transcriptions/Fade%20to%20Black%20(Jimmy%20Church)/" TargetMode="External"/><Relationship Id="rId164" Type="http://schemas.openxmlformats.org/officeDocument/2006/relationships/hyperlink" Target="https://files.afu.se/Downloads/Transcriptions/Fade%20to%20Black%20(Jimmy%20Church)/" TargetMode="External"/><Relationship Id="rId371" Type="http://schemas.openxmlformats.org/officeDocument/2006/relationships/hyperlink" Target="https://youtu.be/pBFeohP_kEo" TargetMode="External"/><Relationship Id="rId2052" Type="http://schemas.openxmlformats.org/officeDocument/2006/relationships/hyperlink" Target="https://files.afu.se/Downloads/Transcriptions/Fade%20to%20Black%20(Jimmy%20Church)/" TargetMode="External"/><Relationship Id="rId469" Type="http://schemas.openxmlformats.org/officeDocument/2006/relationships/hyperlink" Target="https://youtu.be/7B92hLwX678" TargetMode="External"/><Relationship Id="rId676" Type="http://schemas.openxmlformats.org/officeDocument/2006/relationships/hyperlink" Target="https://files.afu.se/Downloads/Transcriptions/Fade%20to%20Black%20(Jimmy%20Church)/" TargetMode="External"/><Relationship Id="rId883" Type="http://schemas.openxmlformats.org/officeDocument/2006/relationships/hyperlink" Target="https://youtu.be/OxiGlAVcp2E" TargetMode="External"/><Relationship Id="rId1099" Type="http://schemas.openxmlformats.org/officeDocument/2006/relationships/hyperlink" Target="https://youtu.be/vCxMMYP0dw0" TargetMode="External"/><Relationship Id="rId231" Type="http://schemas.openxmlformats.org/officeDocument/2006/relationships/hyperlink" Target="https://youtu.be/o9mVj71iCBs" TargetMode="External"/><Relationship Id="rId329" Type="http://schemas.openxmlformats.org/officeDocument/2006/relationships/hyperlink" Target="https://youtu.be/7tD7E_8iWCY" TargetMode="External"/><Relationship Id="rId536" Type="http://schemas.openxmlformats.org/officeDocument/2006/relationships/hyperlink" Target="https://files.afu.se/Downloads/Transcriptions/Fade%20to%20Black%20(Jimmy%20Church)/" TargetMode="External"/><Relationship Id="rId1166" Type="http://schemas.openxmlformats.org/officeDocument/2006/relationships/hyperlink" Target="https://files.afu.se/Downloads/Transcriptions/Fade%20to%20Black%20(Jimmy%20Church)/" TargetMode="External"/><Relationship Id="rId1373" Type="http://schemas.openxmlformats.org/officeDocument/2006/relationships/hyperlink" Target="https://youtu.be/xYTAGTeo5yM" TargetMode="External"/><Relationship Id="rId2217" Type="http://schemas.openxmlformats.org/officeDocument/2006/relationships/hyperlink" Target="https://youtu.be/dkrRwdpUF7U" TargetMode="External"/><Relationship Id="rId743" Type="http://schemas.openxmlformats.org/officeDocument/2006/relationships/hyperlink" Target="https://youtu.be/lN5aYFw44Wc" TargetMode="External"/><Relationship Id="rId950" Type="http://schemas.openxmlformats.org/officeDocument/2006/relationships/hyperlink" Target="https://files.afu.se/Downloads/Transcriptions/Fade%20to%20Black%20(Jimmy%20Church)/" TargetMode="External"/><Relationship Id="rId1026" Type="http://schemas.openxmlformats.org/officeDocument/2006/relationships/hyperlink" Target="https://files.afu.se/Downloads/Transcriptions/Fade%20to%20Black%20(Jimmy%20Church)/" TargetMode="External"/><Relationship Id="rId1580" Type="http://schemas.openxmlformats.org/officeDocument/2006/relationships/hyperlink" Target="https://files.afu.se/Downloads/Transcriptions/Fade%20to%20Black%20(Jimmy%20Church)/" TargetMode="External"/><Relationship Id="rId1678" Type="http://schemas.openxmlformats.org/officeDocument/2006/relationships/hyperlink" Target="https://files.afu.se/Downloads/Transcriptions/Fade%20to%20Black%20(Jimmy%20Church)/" TargetMode="External"/><Relationship Id="rId1885" Type="http://schemas.openxmlformats.org/officeDocument/2006/relationships/hyperlink" Target="https://youtu.be/o44MBckIz6w" TargetMode="External"/><Relationship Id="rId603" Type="http://schemas.openxmlformats.org/officeDocument/2006/relationships/hyperlink" Target="https://youtu.be/-2zE2WrrCAE" TargetMode="External"/><Relationship Id="rId810" Type="http://schemas.openxmlformats.org/officeDocument/2006/relationships/hyperlink" Target="https://files.afu.se/Downloads/Transcriptions/Fade%20to%20Black%20(Jimmy%20Church)/" TargetMode="External"/><Relationship Id="rId908" Type="http://schemas.openxmlformats.org/officeDocument/2006/relationships/hyperlink" Target="https://files.afu.se/Downloads/Transcriptions/Fade%20to%20Black%20(Jimmy%20Church)/" TargetMode="External"/><Relationship Id="rId1233" Type="http://schemas.openxmlformats.org/officeDocument/2006/relationships/hyperlink" Target="https://youtu.be/4h63q6bQPNk" TargetMode="External"/><Relationship Id="rId1440" Type="http://schemas.openxmlformats.org/officeDocument/2006/relationships/hyperlink" Target="https://files.afu.se/Downloads/Transcriptions/Fade%20to%20Black%20(Jimmy%20Church)/" TargetMode="External"/><Relationship Id="rId1538" Type="http://schemas.openxmlformats.org/officeDocument/2006/relationships/hyperlink" Target="https://files.afu.se/Downloads/Transcriptions/Fade%20to%20Black%20(Jimmy%20Church)/" TargetMode="External"/><Relationship Id="rId1300" Type="http://schemas.openxmlformats.org/officeDocument/2006/relationships/hyperlink" Target="https://files.afu.se/Downloads/Transcriptions/Fade%20to%20Black%20(Jimmy%20Church)/" TargetMode="External"/><Relationship Id="rId1745" Type="http://schemas.openxmlformats.org/officeDocument/2006/relationships/hyperlink" Target="https://youtu.be/iV2UQblrn0s" TargetMode="External"/><Relationship Id="rId1952" Type="http://schemas.openxmlformats.org/officeDocument/2006/relationships/hyperlink" Target="https://files.afu.se/Downloads/Transcriptions/Fade%20to%20Black%20(Jimmy%20Church)/" TargetMode="External"/><Relationship Id="rId37" Type="http://schemas.openxmlformats.org/officeDocument/2006/relationships/hyperlink" Target="https://youtu.be/6tdazF0zop4" TargetMode="External"/><Relationship Id="rId1605" Type="http://schemas.openxmlformats.org/officeDocument/2006/relationships/hyperlink" Target="https://youtu.be/DgOrAIdGgEg" TargetMode="External"/><Relationship Id="rId1812" Type="http://schemas.openxmlformats.org/officeDocument/2006/relationships/hyperlink" Target="https://files.afu.se/Downloads/Transcriptions/Fade%20to%20Black%20(Jimmy%20Church)/" TargetMode="External"/><Relationship Id="rId186" Type="http://schemas.openxmlformats.org/officeDocument/2006/relationships/hyperlink" Target="https://files.afu.se/Downloads/Transcriptions/Fade%20to%20Black%20(Jimmy%20Church)/" TargetMode="External"/><Relationship Id="rId393" Type="http://schemas.openxmlformats.org/officeDocument/2006/relationships/hyperlink" Target="https://youtu.be/D3txEXaWEXU" TargetMode="External"/><Relationship Id="rId2074" Type="http://schemas.openxmlformats.org/officeDocument/2006/relationships/hyperlink" Target="https://files.afu.se/Downloads/Transcriptions/Fade%20to%20Black%20(Jimmy%20Church)/" TargetMode="External"/><Relationship Id="rId253" Type="http://schemas.openxmlformats.org/officeDocument/2006/relationships/hyperlink" Target="https://youtu.be/h33yJO8VoSQ" TargetMode="External"/><Relationship Id="rId460" Type="http://schemas.openxmlformats.org/officeDocument/2006/relationships/hyperlink" Target="https://files.afu.se/Downloads/Transcriptions/Fade%20to%20Black%20(Jimmy%20Church)/" TargetMode="External"/><Relationship Id="rId698" Type="http://schemas.openxmlformats.org/officeDocument/2006/relationships/hyperlink" Target="https://files.afu.se/Downloads/Transcriptions/Fade%20to%20Black%20(Jimmy%20Church)/" TargetMode="External"/><Relationship Id="rId1090" Type="http://schemas.openxmlformats.org/officeDocument/2006/relationships/hyperlink" Target="https://files.afu.se/Downloads/Transcriptions/Fade%20to%20Black%20(Jimmy%20Church)/" TargetMode="External"/><Relationship Id="rId2141" Type="http://schemas.openxmlformats.org/officeDocument/2006/relationships/hyperlink" Target="https://youtu.be/nx7OA4ZhrtU" TargetMode="External"/><Relationship Id="rId113" Type="http://schemas.openxmlformats.org/officeDocument/2006/relationships/hyperlink" Target="https://youtu.be/vVGKgiLamj8" TargetMode="External"/><Relationship Id="rId320" Type="http://schemas.openxmlformats.org/officeDocument/2006/relationships/hyperlink" Target="https://files.afu.se/Downloads/Transcriptions/Fade%20to%20Black%20(Jimmy%20Church)/" TargetMode="External"/><Relationship Id="rId558" Type="http://schemas.openxmlformats.org/officeDocument/2006/relationships/hyperlink" Target="https://files.afu.se/Downloads/Transcriptions/Fade%20to%20Black%20(Jimmy%20Church)/" TargetMode="External"/><Relationship Id="rId765" Type="http://schemas.openxmlformats.org/officeDocument/2006/relationships/hyperlink" Target="https://youtu.be/sxKxs_aZ6cY" TargetMode="External"/><Relationship Id="rId972" Type="http://schemas.openxmlformats.org/officeDocument/2006/relationships/hyperlink" Target="https://files.afu.se/Downloads/Transcriptions/Fade%20to%20Black%20(Jimmy%20Church)/" TargetMode="External"/><Relationship Id="rId1188" Type="http://schemas.openxmlformats.org/officeDocument/2006/relationships/hyperlink" Target="https://files.afu.se/Downloads/Transcriptions/Fade%20to%20Black%20(Jimmy%20Church)/" TargetMode="External"/><Relationship Id="rId1395" Type="http://schemas.openxmlformats.org/officeDocument/2006/relationships/hyperlink" Target="https://youtu.be/MPKHx3My8OE" TargetMode="External"/><Relationship Id="rId2001" Type="http://schemas.openxmlformats.org/officeDocument/2006/relationships/hyperlink" Target="https://youtu.be/wmZOYXXWA7I" TargetMode="External"/><Relationship Id="rId418" Type="http://schemas.openxmlformats.org/officeDocument/2006/relationships/hyperlink" Target="https://files.afu.se/Downloads/Transcriptions/Fade%20to%20Black%20(Jimmy%20Church)/" TargetMode="External"/><Relationship Id="rId625" Type="http://schemas.openxmlformats.org/officeDocument/2006/relationships/hyperlink" Target="https://youtu.be/8lCa42BHGuk" TargetMode="External"/><Relationship Id="rId832" Type="http://schemas.openxmlformats.org/officeDocument/2006/relationships/hyperlink" Target="https://files.afu.se/Downloads/Transcriptions/Fade%20to%20Black%20(Jimmy%20Church)/" TargetMode="External"/><Relationship Id="rId1048" Type="http://schemas.openxmlformats.org/officeDocument/2006/relationships/hyperlink" Target="https://files.afu.se/Downloads/Transcriptions/Fade%20to%20Black%20(Jimmy%20Church)/" TargetMode="External"/><Relationship Id="rId1255" Type="http://schemas.openxmlformats.org/officeDocument/2006/relationships/hyperlink" Target="https://youtu.be/zXHfHwyYWBg" TargetMode="External"/><Relationship Id="rId1462" Type="http://schemas.openxmlformats.org/officeDocument/2006/relationships/hyperlink" Target="https://files.afu.se/Downloads/Transcriptions/Fade%20to%20Black%20(Jimmy%20Church)/" TargetMode="External"/><Relationship Id="rId1115" Type="http://schemas.openxmlformats.org/officeDocument/2006/relationships/hyperlink" Target="https://youtu.be/18G8KYikzDw" TargetMode="External"/><Relationship Id="rId1322" Type="http://schemas.openxmlformats.org/officeDocument/2006/relationships/hyperlink" Target="https://files.afu.se/Downloads/Transcriptions/Fade%20to%20Black%20(Jimmy%20Church)/" TargetMode="External"/><Relationship Id="rId1767" Type="http://schemas.openxmlformats.org/officeDocument/2006/relationships/hyperlink" Target="https://youtu.be/RTvo6zuUkrQ" TargetMode="External"/><Relationship Id="rId1974" Type="http://schemas.openxmlformats.org/officeDocument/2006/relationships/hyperlink" Target="https://files.afu.se/Downloads/Transcriptions/Fade%20to%20Black%20(Jimmy%20Church)/" TargetMode="External"/><Relationship Id="rId59" Type="http://schemas.openxmlformats.org/officeDocument/2006/relationships/hyperlink" Target="https://youtu.be/OxtquntFp5I" TargetMode="External"/><Relationship Id="rId1627" Type="http://schemas.openxmlformats.org/officeDocument/2006/relationships/hyperlink" Target="https://youtu.be/-hnUyyq9vDA" TargetMode="External"/><Relationship Id="rId1834" Type="http://schemas.openxmlformats.org/officeDocument/2006/relationships/hyperlink" Target="https://files.afu.se/Downloads/Transcriptions/Fade%20to%20Black%20(Jimmy%20Church)/" TargetMode="External"/><Relationship Id="rId2096" Type="http://schemas.openxmlformats.org/officeDocument/2006/relationships/hyperlink" Target="https://files.afu.se/Downloads/Transcriptions/Fade%20to%20Black%20(Jimmy%20Church)/" TargetMode="External"/><Relationship Id="rId1901" Type="http://schemas.openxmlformats.org/officeDocument/2006/relationships/hyperlink" Target="https://youtu.be/nPknwgdsFNw" TargetMode="External"/><Relationship Id="rId275" Type="http://schemas.openxmlformats.org/officeDocument/2006/relationships/hyperlink" Target="https://youtu.be/1yjStkw0r8k" TargetMode="External"/><Relationship Id="rId482" Type="http://schemas.openxmlformats.org/officeDocument/2006/relationships/hyperlink" Target="https://files.afu.se/Downloads/Transcriptions/Fade%20to%20Black%20(Jimmy%20Church)/" TargetMode="External"/><Relationship Id="rId2163" Type="http://schemas.openxmlformats.org/officeDocument/2006/relationships/hyperlink" Target="https://youtu.be/b1cR4AhtbAw" TargetMode="External"/><Relationship Id="rId135" Type="http://schemas.openxmlformats.org/officeDocument/2006/relationships/hyperlink" Target="https://youtu.be/KbGuo1cdYnA" TargetMode="External"/><Relationship Id="rId342" Type="http://schemas.openxmlformats.org/officeDocument/2006/relationships/hyperlink" Target="https://files.afu.se/Downloads/Transcriptions/Fade%20to%20Black%20(Jimmy%20Church)/" TargetMode="External"/><Relationship Id="rId787" Type="http://schemas.openxmlformats.org/officeDocument/2006/relationships/hyperlink" Target="https://youtu.be/wPrHWAMU5IM" TargetMode="External"/><Relationship Id="rId994" Type="http://schemas.openxmlformats.org/officeDocument/2006/relationships/hyperlink" Target="https://files.afu.se/Downloads/Transcriptions/Fade%20to%20Black%20(Jimmy%20Church)/" TargetMode="External"/><Relationship Id="rId2023" Type="http://schemas.openxmlformats.org/officeDocument/2006/relationships/hyperlink" Target="https://youtu.be/qONebuSGl4M" TargetMode="External"/><Relationship Id="rId202" Type="http://schemas.openxmlformats.org/officeDocument/2006/relationships/hyperlink" Target="https://files.afu.se/Downloads/Transcriptions/Fade%20to%20Black%20(Jimmy%20Church)/" TargetMode="External"/><Relationship Id="rId647" Type="http://schemas.openxmlformats.org/officeDocument/2006/relationships/hyperlink" Target="https://youtu.be/ectBKS0445E" TargetMode="External"/><Relationship Id="rId854" Type="http://schemas.openxmlformats.org/officeDocument/2006/relationships/hyperlink" Target="https://files.afu.se/Downloads/Transcriptions/Fade%20to%20Black%20(Jimmy%20Church)/" TargetMode="External"/><Relationship Id="rId1277" Type="http://schemas.openxmlformats.org/officeDocument/2006/relationships/hyperlink" Target="https://youtu.be/-I5V-NJr5JQ" TargetMode="External"/><Relationship Id="rId1484" Type="http://schemas.openxmlformats.org/officeDocument/2006/relationships/hyperlink" Target="https://files.afu.se/Downloads/Transcriptions/Fade%20to%20Black%20(Jimmy%20Church)/" TargetMode="External"/><Relationship Id="rId1691" Type="http://schemas.openxmlformats.org/officeDocument/2006/relationships/hyperlink" Target="https://youtu.be/n01jzjX4shU" TargetMode="External"/><Relationship Id="rId507" Type="http://schemas.openxmlformats.org/officeDocument/2006/relationships/hyperlink" Target="https://youtu.be/blM0SkoIRPs" TargetMode="External"/><Relationship Id="rId714" Type="http://schemas.openxmlformats.org/officeDocument/2006/relationships/hyperlink" Target="https://files.afu.se/Downloads/Transcriptions/Fade%20to%20Black%20(Jimmy%20Church)/" TargetMode="External"/><Relationship Id="rId921" Type="http://schemas.openxmlformats.org/officeDocument/2006/relationships/hyperlink" Target="https://youtu.be/O41up8JQQyA" TargetMode="External"/><Relationship Id="rId1137" Type="http://schemas.openxmlformats.org/officeDocument/2006/relationships/hyperlink" Target="https://youtu.be/4HunN6KuyBo" TargetMode="External"/><Relationship Id="rId1344" Type="http://schemas.openxmlformats.org/officeDocument/2006/relationships/hyperlink" Target="https://files.afu.se/Downloads/Transcriptions/Fade%20to%20Black%20(Jimmy%20Church)/" TargetMode="External"/><Relationship Id="rId1551" Type="http://schemas.openxmlformats.org/officeDocument/2006/relationships/hyperlink" Target="https://youtu.be/UvVqXxu0_IA" TargetMode="External"/><Relationship Id="rId1789" Type="http://schemas.openxmlformats.org/officeDocument/2006/relationships/hyperlink" Target="https://youtu.be/bbYf-9kIOA0" TargetMode="External"/><Relationship Id="rId1996" Type="http://schemas.openxmlformats.org/officeDocument/2006/relationships/hyperlink" Target="https://files.afu.se/Downloads/Transcriptions/Fade%20to%20Black%20(Jimmy%20Church)/" TargetMode="External"/><Relationship Id="rId50" Type="http://schemas.openxmlformats.org/officeDocument/2006/relationships/hyperlink" Target="https://files.afu.se/Downloads/Transcriptions/Fade%20to%20Black%20(Jimmy%20Church)/" TargetMode="External"/><Relationship Id="rId1204" Type="http://schemas.openxmlformats.org/officeDocument/2006/relationships/hyperlink" Target="https://files.afu.se/Downloads/Transcriptions/Fade%20to%20Black%20(Jimmy%20Church)/" TargetMode="External"/><Relationship Id="rId1411" Type="http://schemas.openxmlformats.org/officeDocument/2006/relationships/hyperlink" Target="https://youtu.be/N5f-Tr_8SJM" TargetMode="External"/><Relationship Id="rId1649" Type="http://schemas.openxmlformats.org/officeDocument/2006/relationships/hyperlink" Target="https://youtu.be/_EM_YgNnBu4" TargetMode="External"/><Relationship Id="rId1856" Type="http://schemas.openxmlformats.org/officeDocument/2006/relationships/hyperlink" Target="https://files.afu.se/Downloads/Transcriptions/Fade%20to%20Black%20(Jimmy%20Church)/" TargetMode="External"/><Relationship Id="rId1509" Type="http://schemas.openxmlformats.org/officeDocument/2006/relationships/hyperlink" Target="https://youtu.be/2fwHsx1TMk0" TargetMode="External"/><Relationship Id="rId1716" Type="http://schemas.openxmlformats.org/officeDocument/2006/relationships/hyperlink" Target="https://files.afu.se/Downloads/Transcriptions/Fade%20to%20Black%20(Jimmy%20Church)/" TargetMode="External"/><Relationship Id="rId1923" Type="http://schemas.openxmlformats.org/officeDocument/2006/relationships/hyperlink" Target="https://youtu.be/R9DBhKqm-Y8" TargetMode="External"/><Relationship Id="rId297" Type="http://schemas.openxmlformats.org/officeDocument/2006/relationships/hyperlink" Target="https://youtu.be/uKJ5o4If8ro" TargetMode="External"/><Relationship Id="rId2185" Type="http://schemas.openxmlformats.org/officeDocument/2006/relationships/hyperlink" Target="https://youtu.be/RHlbLZYm96s" TargetMode="External"/><Relationship Id="rId157" Type="http://schemas.openxmlformats.org/officeDocument/2006/relationships/hyperlink" Target="https://youtu.be/xRI6eDAjaKg" TargetMode="External"/><Relationship Id="rId364" Type="http://schemas.openxmlformats.org/officeDocument/2006/relationships/hyperlink" Target="https://files.afu.se/Downloads/Transcriptions/Fade%20to%20Black%20(Jimmy%20Church)/" TargetMode="External"/><Relationship Id="rId2045" Type="http://schemas.openxmlformats.org/officeDocument/2006/relationships/hyperlink" Target="https://youtu.be/t-iPcMlH0mg" TargetMode="External"/><Relationship Id="rId571" Type="http://schemas.openxmlformats.org/officeDocument/2006/relationships/hyperlink" Target="https://youtu.be/BEOerrfdXOU" TargetMode="External"/><Relationship Id="rId669" Type="http://schemas.openxmlformats.org/officeDocument/2006/relationships/hyperlink" Target="https://youtu.be/0bkPY8xYNsg" TargetMode="External"/><Relationship Id="rId876" Type="http://schemas.openxmlformats.org/officeDocument/2006/relationships/hyperlink" Target="https://files.afu.se/Downloads/Transcriptions/Fade%20to%20Black%20(Jimmy%20Church)/" TargetMode="External"/><Relationship Id="rId1299" Type="http://schemas.openxmlformats.org/officeDocument/2006/relationships/hyperlink" Target="https://youtu.be/H-LP7H0jWPc" TargetMode="External"/><Relationship Id="rId224" Type="http://schemas.openxmlformats.org/officeDocument/2006/relationships/hyperlink" Target="https://files.afu.se/Downloads/Transcriptions/Fade%20to%20Black%20(Jimmy%20Church)/" TargetMode="External"/><Relationship Id="rId431" Type="http://schemas.openxmlformats.org/officeDocument/2006/relationships/hyperlink" Target="https://youtu.be/06xfWkig8QA" TargetMode="External"/><Relationship Id="rId529" Type="http://schemas.openxmlformats.org/officeDocument/2006/relationships/hyperlink" Target="https://youtu.be/Gm3kHieaYRo" TargetMode="External"/><Relationship Id="rId736" Type="http://schemas.openxmlformats.org/officeDocument/2006/relationships/hyperlink" Target="https://files.afu.se/Downloads/Transcriptions/Fade%20to%20Black%20(Jimmy%20Church)/" TargetMode="External"/><Relationship Id="rId1061" Type="http://schemas.openxmlformats.org/officeDocument/2006/relationships/hyperlink" Target="https://youtu.be/T4DGJbz76jA" TargetMode="External"/><Relationship Id="rId1159" Type="http://schemas.openxmlformats.org/officeDocument/2006/relationships/hyperlink" Target="https://youtu.be/AuoYr839r20" TargetMode="External"/><Relationship Id="rId1366" Type="http://schemas.openxmlformats.org/officeDocument/2006/relationships/hyperlink" Target="https://files.afu.se/Downloads/Transcriptions/Fade%20to%20Black%20(Jimmy%20Church)/" TargetMode="External"/><Relationship Id="rId2112" Type="http://schemas.openxmlformats.org/officeDocument/2006/relationships/hyperlink" Target="https://files.afu.se/Downloads/Transcriptions/Fade%20to%20Black%20(Jimmy%20Church)/" TargetMode="External"/><Relationship Id="rId943" Type="http://schemas.openxmlformats.org/officeDocument/2006/relationships/hyperlink" Target="https://youtu.be/8V8o9giR6RE" TargetMode="External"/><Relationship Id="rId1019" Type="http://schemas.openxmlformats.org/officeDocument/2006/relationships/hyperlink" Target="https://youtu.be/c4zFbbKP2GQ" TargetMode="External"/><Relationship Id="rId1573" Type="http://schemas.openxmlformats.org/officeDocument/2006/relationships/hyperlink" Target="https://youtu.be/pkpEUyM3qoo" TargetMode="External"/><Relationship Id="rId1780" Type="http://schemas.openxmlformats.org/officeDocument/2006/relationships/hyperlink" Target="https://files.afu.se/Downloads/Transcriptions/Fade%20to%20Black%20(Jimmy%20Church)/" TargetMode="External"/><Relationship Id="rId1878" Type="http://schemas.openxmlformats.org/officeDocument/2006/relationships/hyperlink" Target="https://files.afu.se/Downloads/Transcriptions/Fade%20to%20Black%20(Jimmy%20Church)/" TargetMode="External"/><Relationship Id="rId72" Type="http://schemas.openxmlformats.org/officeDocument/2006/relationships/hyperlink" Target="https://files.afu.se/Downloads/Transcriptions/Fade%20to%20Black%20(Jimmy%20Church)/" TargetMode="External"/><Relationship Id="rId803" Type="http://schemas.openxmlformats.org/officeDocument/2006/relationships/hyperlink" Target="https://youtu.be/sYp0D8PtKK4" TargetMode="External"/><Relationship Id="rId1226" Type="http://schemas.openxmlformats.org/officeDocument/2006/relationships/hyperlink" Target="https://files.afu.se/Downloads/Transcriptions/Fade%20to%20Black%20(Jimmy%20Church)/" TargetMode="External"/><Relationship Id="rId1433" Type="http://schemas.openxmlformats.org/officeDocument/2006/relationships/hyperlink" Target="https://youtu.be/QWOkmFPlZvc" TargetMode="External"/><Relationship Id="rId1640" Type="http://schemas.openxmlformats.org/officeDocument/2006/relationships/hyperlink" Target="https://files.afu.se/Downloads/Transcriptions/Fade%20to%20Black%20(Jimmy%20Church)/" TargetMode="External"/><Relationship Id="rId1738" Type="http://schemas.openxmlformats.org/officeDocument/2006/relationships/hyperlink" Target="https://files.afu.se/Downloads/Transcriptions/Fade%20to%20Black%20(Jimmy%20Church)/" TargetMode="External"/><Relationship Id="rId1500" Type="http://schemas.openxmlformats.org/officeDocument/2006/relationships/hyperlink" Target="https://files.afu.se/Downloads/Transcriptions/Fade%20to%20Black%20(Jimmy%20Church)/" TargetMode="External"/><Relationship Id="rId1945" Type="http://schemas.openxmlformats.org/officeDocument/2006/relationships/hyperlink" Target="https://youtu.be/UTsDMHAj_wM" TargetMode="External"/><Relationship Id="rId1805" Type="http://schemas.openxmlformats.org/officeDocument/2006/relationships/hyperlink" Target="https://youtu.be/oiGsxhv3GQc" TargetMode="External"/><Relationship Id="rId179" Type="http://schemas.openxmlformats.org/officeDocument/2006/relationships/hyperlink" Target="https://youtu.be/BE6J0yyE0Es" TargetMode="External"/><Relationship Id="rId386" Type="http://schemas.openxmlformats.org/officeDocument/2006/relationships/hyperlink" Target="https://files.afu.se/Downloads/Transcriptions/Fade%20to%20Black%20(Jimmy%20Church)/" TargetMode="External"/><Relationship Id="rId593" Type="http://schemas.openxmlformats.org/officeDocument/2006/relationships/hyperlink" Target="https://youtu.be/iFAnTsGlcGM" TargetMode="External"/><Relationship Id="rId2067" Type="http://schemas.openxmlformats.org/officeDocument/2006/relationships/hyperlink" Target="https://youtu.be/8dTVE7N86EU" TargetMode="External"/><Relationship Id="rId246" Type="http://schemas.openxmlformats.org/officeDocument/2006/relationships/hyperlink" Target="https://files.afu.se/Downloads/Transcriptions/Fade%20to%20Black%20(Jimmy%20Church)/" TargetMode="External"/><Relationship Id="rId453" Type="http://schemas.openxmlformats.org/officeDocument/2006/relationships/hyperlink" Target="https://youtu.be/5GrPwKAP9a0" TargetMode="External"/><Relationship Id="rId660" Type="http://schemas.openxmlformats.org/officeDocument/2006/relationships/hyperlink" Target="https://files.afu.se/Downloads/Transcriptions/Fade%20to%20Black%20(Jimmy%20Church)/" TargetMode="External"/><Relationship Id="rId898" Type="http://schemas.openxmlformats.org/officeDocument/2006/relationships/hyperlink" Target="https://files.afu.se/Downloads/Transcriptions/Fade%20to%20Black%20(Jimmy%20Church)/" TargetMode="External"/><Relationship Id="rId1083" Type="http://schemas.openxmlformats.org/officeDocument/2006/relationships/hyperlink" Target="https://youtu.be/ZoTjFBNYbQ0" TargetMode="External"/><Relationship Id="rId1290" Type="http://schemas.openxmlformats.org/officeDocument/2006/relationships/hyperlink" Target="https://files.afu.se/Downloads/Transcriptions/Fade%20to%20Black%20(Jimmy%20Church)/" TargetMode="External"/><Relationship Id="rId2134" Type="http://schemas.openxmlformats.org/officeDocument/2006/relationships/hyperlink" Target="https://files.afu.se/Downloads/Transcriptions/Fade%20to%20Black%20(Jimmy%20Church)/" TargetMode="External"/><Relationship Id="rId106" Type="http://schemas.openxmlformats.org/officeDocument/2006/relationships/hyperlink" Target="https://files.afu.se/Downloads/Transcriptions/Fade%20to%20Black%20(Jimmy%20Church)/" TargetMode="External"/><Relationship Id="rId313" Type="http://schemas.openxmlformats.org/officeDocument/2006/relationships/hyperlink" Target="https://youtu.be/LxUZcim0-JU" TargetMode="External"/><Relationship Id="rId758" Type="http://schemas.openxmlformats.org/officeDocument/2006/relationships/hyperlink" Target="https://files.afu.se/Downloads/Transcriptions/Fade%20to%20Black%20(Jimmy%20Church)/" TargetMode="External"/><Relationship Id="rId965" Type="http://schemas.openxmlformats.org/officeDocument/2006/relationships/hyperlink" Target="https://youtu.be/iJcfjXTp84Y" TargetMode="External"/><Relationship Id="rId1150" Type="http://schemas.openxmlformats.org/officeDocument/2006/relationships/hyperlink" Target="https://files.afu.se/Downloads/Transcriptions/Fade%20to%20Black%20(Jimmy%20Church)/" TargetMode="External"/><Relationship Id="rId1388" Type="http://schemas.openxmlformats.org/officeDocument/2006/relationships/hyperlink" Target="https://files.afu.se/Downloads/Transcriptions/Fade%20to%20Black%20(Jimmy%20Church)/" TargetMode="External"/><Relationship Id="rId1595" Type="http://schemas.openxmlformats.org/officeDocument/2006/relationships/hyperlink" Target="https://youtu.be/LWCKbTSVHlA" TargetMode="External"/><Relationship Id="rId94" Type="http://schemas.openxmlformats.org/officeDocument/2006/relationships/hyperlink" Target="https://files.afu.se/Downloads/Transcriptions/Fade%20to%20Black%20(Jimmy%20Church)/" TargetMode="External"/><Relationship Id="rId520" Type="http://schemas.openxmlformats.org/officeDocument/2006/relationships/hyperlink" Target="https://files.afu.se/Downloads/Transcriptions/Fade%20to%20Black%20(Jimmy%20Church)/" TargetMode="External"/><Relationship Id="rId618" Type="http://schemas.openxmlformats.org/officeDocument/2006/relationships/hyperlink" Target="https://files.afu.se/Downloads/Transcriptions/Fade%20to%20Black%20(Jimmy%20Church)/" TargetMode="External"/><Relationship Id="rId825" Type="http://schemas.openxmlformats.org/officeDocument/2006/relationships/hyperlink" Target="https://youtu.be/GwjB25RBtZM" TargetMode="External"/><Relationship Id="rId1248" Type="http://schemas.openxmlformats.org/officeDocument/2006/relationships/hyperlink" Target="https://files.afu.se/Downloads/Transcriptions/Fade%20to%20Black%20(Jimmy%20Church)/" TargetMode="External"/><Relationship Id="rId1455" Type="http://schemas.openxmlformats.org/officeDocument/2006/relationships/hyperlink" Target="https://youtu.be/4JGYlcdkLA0" TargetMode="External"/><Relationship Id="rId1662" Type="http://schemas.openxmlformats.org/officeDocument/2006/relationships/hyperlink" Target="https://files.afu.se/Downloads/Transcriptions/Fade%20to%20Black%20(Jimmy%20Church)/" TargetMode="External"/><Relationship Id="rId2201" Type="http://schemas.openxmlformats.org/officeDocument/2006/relationships/hyperlink" Target="https://youtu.be/oN4mi89xCIM" TargetMode="External"/><Relationship Id="rId1010" Type="http://schemas.openxmlformats.org/officeDocument/2006/relationships/hyperlink" Target="https://files.afu.se/Downloads/Transcriptions/Fade%20to%20Black%20(Jimmy%20Church)/" TargetMode="External"/><Relationship Id="rId1108" Type="http://schemas.openxmlformats.org/officeDocument/2006/relationships/hyperlink" Target="https://files.afu.se/Downloads/Transcriptions/Fade%20to%20Black%20(Jimmy%20Church)/" TargetMode="External"/><Relationship Id="rId1315" Type="http://schemas.openxmlformats.org/officeDocument/2006/relationships/hyperlink" Target="https://youtu.be/qCNON3VYzV8" TargetMode="External"/><Relationship Id="rId1967" Type="http://schemas.openxmlformats.org/officeDocument/2006/relationships/hyperlink" Target="https://youtu.be/YUfQpG8y8gc" TargetMode="External"/><Relationship Id="rId1522" Type="http://schemas.openxmlformats.org/officeDocument/2006/relationships/hyperlink" Target="https://files.afu.se/Downloads/Transcriptions/Fade%20to%20Black%20(Jimmy%20Church)/" TargetMode="External"/><Relationship Id="rId21" Type="http://schemas.openxmlformats.org/officeDocument/2006/relationships/hyperlink" Target="https://youtu.be/tM59e--VtjM" TargetMode="External"/><Relationship Id="rId2089" Type="http://schemas.openxmlformats.org/officeDocument/2006/relationships/hyperlink" Target="https://youtu.be/MEUWT9UaN3s" TargetMode="External"/><Relationship Id="rId268" Type="http://schemas.openxmlformats.org/officeDocument/2006/relationships/hyperlink" Target="https://files.afu.se/Downloads/Transcriptions/Fade%20to%20Black%20(Jimmy%20Church)/" TargetMode="External"/><Relationship Id="rId475" Type="http://schemas.openxmlformats.org/officeDocument/2006/relationships/hyperlink" Target="https://youtu.be/VUSQ5fLkY-o" TargetMode="External"/><Relationship Id="rId682" Type="http://schemas.openxmlformats.org/officeDocument/2006/relationships/hyperlink" Target="https://files.afu.se/Downloads/Transcriptions/Fade%20to%20Black%20(Jimmy%20Church)/" TargetMode="External"/><Relationship Id="rId2156" Type="http://schemas.openxmlformats.org/officeDocument/2006/relationships/hyperlink" Target="https://files.afu.se/Downloads/Transcriptions/Fade%20to%20Black%20(Jimmy%20Church)/" TargetMode="External"/><Relationship Id="rId128" Type="http://schemas.openxmlformats.org/officeDocument/2006/relationships/hyperlink" Target="https://files.afu.se/Downloads/Transcriptions/Fade%20to%20Black%20(Jimmy%20Church)/" TargetMode="External"/><Relationship Id="rId335" Type="http://schemas.openxmlformats.org/officeDocument/2006/relationships/hyperlink" Target="https://youtu.be/DCK_DtIbJZw" TargetMode="External"/><Relationship Id="rId542" Type="http://schemas.openxmlformats.org/officeDocument/2006/relationships/hyperlink" Target="https://files.afu.se/Downloads/Transcriptions/Fade%20to%20Black%20(Jimmy%20Church)/" TargetMode="External"/><Relationship Id="rId1172" Type="http://schemas.openxmlformats.org/officeDocument/2006/relationships/hyperlink" Target="https://files.afu.se/Downloads/Transcriptions/Fade%20to%20Black%20(Jimmy%20Church)/" TargetMode="External"/><Relationship Id="rId2016" Type="http://schemas.openxmlformats.org/officeDocument/2006/relationships/hyperlink" Target="https://files.afu.se/Downloads/Transcriptions/Fade%20to%20Black%20(Jimmy%20Church)/" TargetMode="External"/><Relationship Id="rId402" Type="http://schemas.openxmlformats.org/officeDocument/2006/relationships/hyperlink" Target="https://files.afu.se/Downloads/Transcriptions/Fade%20to%20Black%20(Jimmy%20Church)/" TargetMode="External"/><Relationship Id="rId1032" Type="http://schemas.openxmlformats.org/officeDocument/2006/relationships/hyperlink" Target="https://files.afu.se/Downloads/Transcriptions/Fade%20to%20Black%20(Jimmy%20Church)/" TargetMode="External"/><Relationship Id="rId1989" Type="http://schemas.openxmlformats.org/officeDocument/2006/relationships/hyperlink" Target="https://youtu.be/2vgARDtP_jA" TargetMode="External"/><Relationship Id="rId1849" Type="http://schemas.openxmlformats.org/officeDocument/2006/relationships/hyperlink" Target="https://youtu.be/mZToA1wV2tQ" TargetMode="External"/><Relationship Id="rId192" Type="http://schemas.openxmlformats.org/officeDocument/2006/relationships/hyperlink" Target="https://files.afu.se/Downloads/Transcriptions/Fade%20to%20Black%20(Jimmy%20Church)/" TargetMode="External"/><Relationship Id="rId1709" Type="http://schemas.openxmlformats.org/officeDocument/2006/relationships/hyperlink" Target="https://youtu.be/qpkb2-u4Q0M" TargetMode="External"/><Relationship Id="rId1916" Type="http://schemas.openxmlformats.org/officeDocument/2006/relationships/hyperlink" Target="https://files.afu.se/Downloads/Transcriptions/Fade%20to%20Black%20(Jimmy%20Church)/" TargetMode="External"/><Relationship Id="rId2080" Type="http://schemas.openxmlformats.org/officeDocument/2006/relationships/hyperlink" Target="https://files.afu.se/Downloads/Transcriptions/Fade%20to%20Black%20(Jimmy%20Church)/" TargetMode="External"/><Relationship Id="rId869" Type="http://schemas.openxmlformats.org/officeDocument/2006/relationships/hyperlink" Target="https://youtu.be/7BojHtlpMxg" TargetMode="External"/><Relationship Id="rId1499" Type="http://schemas.openxmlformats.org/officeDocument/2006/relationships/hyperlink" Target="https://youtu.be/YTRV4aVKBHs" TargetMode="External"/><Relationship Id="rId729" Type="http://schemas.openxmlformats.org/officeDocument/2006/relationships/hyperlink" Target="https://youtu.be/YK-YobETyjk" TargetMode="External"/><Relationship Id="rId1359" Type="http://schemas.openxmlformats.org/officeDocument/2006/relationships/hyperlink" Target="https://youtu.be/-Cncg7_Bw-U" TargetMode="External"/><Relationship Id="rId936" Type="http://schemas.openxmlformats.org/officeDocument/2006/relationships/hyperlink" Target="https://files.afu.se/Downloads/Transcriptions/Fade%20to%20Black%20(Jimmy%20Church)/" TargetMode="External"/><Relationship Id="rId1219" Type="http://schemas.openxmlformats.org/officeDocument/2006/relationships/hyperlink" Target="https://youtu.be/qnQXVVha7Fw" TargetMode="External"/><Relationship Id="rId1566" Type="http://schemas.openxmlformats.org/officeDocument/2006/relationships/hyperlink" Target="https://files.afu.se/Downloads/Transcriptions/Fade%20to%20Black%20(Jimmy%20Church)/" TargetMode="External"/><Relationship Id="rId1773" Type="http://schemas.openxmlformats.org/officeDocument/2006/relationships/hyperlink" Target="https://youtu.be/YMkKMEQIX0I" TargetMode="External"/><Relationship Id="rId1980" Type="http://schemas.openxmlformats.org/officeDocument/2006/relationships/hyperlink" Target="https://files.afu.se/Downloads/Transcriptions/Fade%20to%20Black%20(Jimmy%20Church)/" TargetMode="External"/><Relationship Id="rId65" Type="http://schemas.openxmlformats.org/officeDocument/2006/relationships/hyperlink" Target="https://youtu.be/y-Y8OMWdqjs" TargetMode="External"/><Relationship Id="rId1426" Type="http://schemas.openxmlformats.org/officeDocument/2006/relationships/hyperlink" Target="https://files.afu.se/Downloads/Transcriptions/Fade%20to%20Black%20(Jimmy%20Church)/" TargetMode="External"/><Relationship Id="rId1633" Type="http://schemas.openxmlformats.org/officeDocument/2006/relationships/hyperlink" Target="https://youtu.be/wJfJjy0R3nA" TargetMode="External"/><Relationship Id="rId1840" Type="http://schemas.openxmlformats.org/officeDocument/2006/relationships/hyperlink" Target="https://files.afu.se/Downloads/Transcriptions/Fade%20to%20Black%20(Jimmy%20Church)/" TargetMode="External"/><Relationship Id="rId1700" Type="http://schemas.openxmlformats.org/officeDocument/2006/relationships/hyperlink" Target="https://files.afu.se/Downloads/Transcriptions/Fade%20to%20Black%20(Jimmy%20Church)/" TargetMode="External"/><Relationship Id="rId379" Type="http://schemas.openxmlformats.org/officeDocument/2006/relationships/hyperlink" Target="https://youtu.be/PQ38wELUmhs" TargetMode="External"/><Relationship Id="rId586" Type="http://schemas.openxmlformats.org/officeDocument/2006/relationships/hyperlink" Target="https://files.afu.se/Downloads/Transcriptions/Fade%20to%20Black%20(Jimmy%20Church)/" TargetMode="External"/><Relationship Id="rId793" Type="http://schemas.openxmlformats.org/officeDocument/2006/relationships/hyperlink" Target="https://youtu.be/6udoqz5rUoE" TargetMode="External"/><Relationship Id="rId239" Type="http://schemas.openxmlformats.org/officeDocument/2006/relationships/hyperlink" Target="https://youtu.be/aT4K4K7iF7k" TargetMode="External"/><Relationship Id="rId446" Type="http://schemas.openxmlformats.org/officeDocument/2006/relationships/hyperlink" Target="https://files.afu.se/Downloads/Transcriptions/Fade%20to%20Black%20(Jimmy%20Church)/" TargetMode="External"/><Relationship Id="rId653" Type="http://schemas.openxmlformats.org/officeDocument/2006/relationships/hyperlink" Target="https://youtu.be/F3ixYAd3GpA" TargetMode="External"/><Relationship Id="rId1076" Type="http://schemas.openxmlformats.org/officeDocument/2006/relationships/hyperlink" Target="https://files.afu.se/Downloads/Transcriptions/Fade%20to%20Black%20(Jimmy%20Church)/" TargetMode="External"/><Relationship Id="rId1283" Type="http://schemas.openxmlformats.org/officeDocument/2006/relationships/hyperlink" Target="https://youtu.be/wFw7TonaePg" TargetMode="External"/><Relationship Id="rId1490" Type="http://schemas.openxmlformats.org/officeDocument/2006/relationships/hyperlink" Target="https://files.afu.se/Downloads/Transcriptions/Fade%20to%20Black%20(Jimmy%20Church)/" TargetMode="External"/><Relationship Id="rId2127" Type="http://schemas.openxmlformats.org/officeDocument/2006/relationships/hyperlink" Target="https://youtu.be/qGyewo7qsQ0" TargetMode="External"/><Relationship Id="rId306" Type="http://schemas.openxmlformats.org/officeDocument/2006/relationships/hyperlink" Target="https://files.afu.se/Downloads/Transcriptions/Fade%20to%20Black%20(Jimmy%20Church)/" TargetMode="External"/><Relationship Id="rId860" Type="http://schemas.openxmlformats.org/officeDocument/2006/relationships/hyperlink" Target="https://files.afu.se/Downloads/Transcriptions/Fade%20to%20Black%20(Jimmy%20Church)/" TargetMode="External"/><Relationship Id="rId1143" Type="http://schemas.openxmlformats.org/officeDocument/2006/relationships/hyperlink" Target="https://youtu.be/VR8_a6oi-rg" TargetMode="External"/><Relationship Id="rId513" Type="http://schemas.openxmlformats.org/officeDocument/2006/relationships/hyperlink" Target="https://youtu.be/1gSjjs-S4pQ" TargetMode="External"/><Relationship Id="rId720" Type="http://schemas.openxmlformats.org/officeDocument/2006/relationships/hyperlink" Target="https://files.afu.se/Downloads/Transcriptions/Fade%20to%20Black%20(Jimmy%20Church)/" TargetMode="External"/><Relationship Id="rId1350" Type="http://schemas.openxmlformats.org/officeDocument/2006/relationships/hyperlink" Target="https://files.afu.se/Downloads/Transcriptions/Fade%20to%20Black%20(Jimmy%20Church)/" TargetMode="External"/><Relationship Id="rId1003" Type="http://schemas.openxmlformats.org/officeDocument/2006/relationships/hyperlink" Target="https://youtu.be/UQHTRLHpnRg" TargetMode="External"/><Relationship Id="rId1210" Type="http://schemas.openxmlformats.org/officeDocument/2006/relationships/hyperlink" Target="https://files.afu.se/Downloads/Transcriptions/Fade%20to%20Black%20(Jimmy%20Church)/" TargetMode="External"/><Relationship Id="rId2191" Type="http://schemas.openxmlformats.org/officeDocument/2006/relationships/hyperlink" Target="https://youtu.be/8BiLyOvmR_Y" TargetMode="External"/><Relationship Id="rId163" Type="http://schemas.openxmlformats.org/officeDocument/2006/relationships/hyperlink" Target="https://youtu.be/9uhjsqIWJPQ" TargetMode="External"/><Relationship Id="rId370" Type="http://schemas.openxmlformats.org/officeDocument/2006/relationships/hyperlink" Target="https://files.afu.se/Downloads/Transcriptions/Fade%20to%20Black%20(Jimmy%20Church)/" TargetMode="External"/><Relationship Id="rId2051" Type="http://schemas.openxmlformats.org/officeDocument/2006/relationships/hyperlink" Target="https://youtu.be/yJUZBoiqenA" TargetMode="External"/><Relationship Id="rId230" Type="http://schemas.openxmlformats.org/officeDocument/2006/relationships/hyperlink" Target="https://files.afu.se/Downloads/Transcriptions/Fade%20to%20Black%20(Jimmy%20Church)/" TargetMode="External"/><Relationship Id="rId1677" Type="http://schemas.openxmlformats.org/officeDocument/2006/relationships/hyperlink" Target="https://youtu.be/Cema1_QMfrA" TargetMode="External"/><Relationship Id="rId1884" Type="http://schemas.openxmlformats.org/officeDocument/2006/relationships/hyperlink" Target="https://files.afu.se/Downloads/Transcriptions/Fade%20to%20Black%20(Jimmy%20Church)/" TargetMode="External"/><Relationship Id="rId907" Type="http://schemas.openxmlformats.org/officeDocument/2006/relationships/hyperlink" Target="https://youtu.be/TepPoTRqZkU" TargetMode="External"/><Relationship Id="rId1537" Type="http://schemas.openxmlformats.org/officeDocument/2006/relationships/hyperlink" Target="https://youtu.be/rsaKSnWotIY" TargetMode="External"/><Relationship Id="rId1744" Type="http://schemas.openxmlformats.org/officeDocument/2006/relationships/hyperlink" Target="https://files.afu.se/Downloads/Transcriptions/Fade%20to%20Black%20(Jimmy%20Church)/" TargetMode="External"/><Relationship Id="rId1951" Type="http://schemas.openxmlformats.org/officeDocument/2006/relationships/hyperlink" Target="https://youtu.be/ODnZx-8UM9Y" TargetMode="External"/><Relationship Id="rId36" Type="http://schemas.openxmlformats.org/officeDocument/2006/relationships/hyperlink" Target="https://files.afu.se/Downloads/Transcriptions/Fade%20to%20Black%20(Jimmy%20Church)/" TargetMode="External"/><Relationship Id="rId1604" Type="http://schemas.openxmlformats.org/officeDocument/2006/relationships/hyperlink" Target="https://files.afu.se/Downloads/Transcriptions/Fade%20to%20Black%20(Jimmy%20Church)/" TargetMode="External"/><Relationship Id="rId1811" Type="http://schemas.openxmlformats.org/officeDocument/2006/relationships/hyperlink" Target="https://youtu.be/hlVO8xpdylY" TargetMode="External"/><Relationship Id="rId697" Type="http://schemas.openxmlformats.org/officeDocument/2006/relationships/hyperlink" Target="https://youtu.be/NlIml7gAJZw" TargetMode="External"/><Relationship Id="rId1187" Type="http://schemas.openxmlformats.org/officeDocument/2006/relationships/hyperlink" Target="https://youtu.be/qcKu2Vc39NI" TargetMode="External"/><Relationship Id="rId557" Type="http://schemas.openxmlformats.org/officeDocument/2006/relationships/hyperlink" Target="https://youtu.be/jHmXcD2JXMM" TargetMode="External"/><Relationship Id="rId764" Type="http://schemas.openxmlformats.org/officeDocument/2006/relationships/hyperlink" Target="https://files.afu.se/Downloads/Transcriptions/Fade%20to%20Black%20(Jimmy%20Church)/" TargetMode="External"/><Relationship Id="rId971" Type="http://schemas.openxmlformats.org/officeDocument/2006/relationships/hyperlink" Target="https://youtu.be/s69IBJ0ISjo" TargetMode="External"/><Relationship Id="rId1394" Type="http://schemas.openxmlformats.org/officeDocument/2006/relationships/hyperlink" Target="https://files.afu.se/Downloads/Transcriptions/Fade%20to%20Black%20(Jimmy%20Church)/" TargetMode="External"/><Relationship Id="rId417" Type="http://schemas.openxmlformats.org/officeDocument/2006/relationships/hyperlink" Target="https://youtu.be/5tETWLPjcPo" TargetMode="External"/><Relationship Id="rId624" Type="http://schemas.openxmlformats.org/officeDocument/2006/relationships/hyperlink" Target="https://files.afu.se/Downloads/Transcriptions/Fade%20to%20Black%20(Jimmy%20Church)/" TargetMode="External"/><Relationship Id="rId831" Type="http://schemas.openxmlformats.org/officeDocument/2006/relationships/hyperlink" Target="https://youtu.be/wLq8syhnVHY" TargetMode="External"/><Relationship Id="rId1047" Type="http://schemas.openxmlformats.org/officeDocument/2006/relationships/hyperlink" Target="https://youtu.be/lHY8SfyBi1s" TargetMode="External"/><Relationship Id="rId1254" Type="http://schemas.openxmlformats.org/officeDocument/2006/relationships/hyperlink" Target="https://files.afu.se/Downloads/Transcriptions/Fade%20to%20Black%20(Jimmy%20Church)/" TargetMode="External"/><Relationship Id="rId1461" Type="http://schemas.openxmlformats.org/officeDocument/2006/relationships/hyperlink" Target="https://youtu.be/BgPHhytAQT0" TargetMode="External"/><Relationship Id="rId1114" Type="http://schemas.openxmlformats.org/officeDocument/2006/relationships/hyperlink" Target="https://files.afu.se/Downloads/Transcriptions/Fade%20to%20Black%20(Jimmy%20Church)/" TargetMode="External"/><Relationship Id="rId1321" Type="http://schemas.openxmlformats.org/officeDocument/2006/relationships/hyperlink" Target="https://youtu.be/lhrZlHa-MqI" TargetMode="External"/><Relationship Id="rId2095" Type="http://schemas.openxmlformats.org/officeDocument/2006/relationships/hyperlink" Target="https://youtu.be/r-hbilVDQcU" TargetMode="External"/><Relationship Id="rId274" Type="http://schemas.openxmlformats.org/officeDocument/2006/relationships/hyperlink" Target="https://files.afu.se/Downloads/Transcriptions/Fade%20to%20Black%20(Jimmy%20Church)/" TargetMode="External"/><Relationship Id="rId481" Type="http://schemas.openxmlformats.org/officeDocument/2006/relationships/hyperlink" Target="https://youtu.be/NWqbrfqCaso" TargetMode="External"/><Relationship Id="rId2162" Type="http://schemas.openxmlformats.org/officeDocument/2006/relationships/hyperlink" Target="https://files.afu.se/Downloads/Transcriptions/Fade%20to%20Black%20(Jimmy%20Church)/" TargetMode="External"/><Relationship Id="rId134" Type="http://schemas.openxmlformats.org/officeDocument/2006/relationships/hyperlink" Target="https://files.afu.se/Downloads/Transcriptions/Fade%20to%20Black%20(Jimmy%20Church)/" TargetMode="External"/><Relationship Id="rId341" Type="http://schemas.openxmlformats.org/officeDocument/2006/relationships/hyperlink" Target="https://youtu.be/mdfTf82Ufto" TargetMode="External"/><Relationship Id="rId2022" Type="http://schemas.openxmlformats.org/officeDocument/2006/relationships/hyperlink" Target="https://files.afu.se/Downloads/Transcriptions/Fade%20to%20Black%20(Jimmy%20Church)/" TargetMode="External"/><Relationship Id="rId201" Type="http://schemas.openxmlformats.org/officeDocument/2006/relationships/hyperlink" Target="https://youtu.be/3FMeNH2JWJg" TargetMode="External"/><Relationship Id="rId1788" Type="http://schemas.openxmlformats.org/officeDocument/2006/relationships/hyperlink" Target="https://files.afu.se/Downloads/Transcriptions/Fade%20to%20Black%20(Jimmy%20Church)/" TargetMode="External"/><Relationship Id="rId1995" Type="http://schemas.openxmlformats.org/officeDocument/2006/relationships/hyperlink" Target="https://youtu.be/8ZhfftMH_4U" TargetMode="External"/><Relationship Id="rId1648" Type="http://schemas.openxmlformats.org/officeDocument/2006/relationships/hyperlink" Target="https://files.afu.se/Downloads/Transcriptions/Fade%20to%20Black%20(Jimmy%20Chur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10"/>
  <sheetViews>
    <sheetView tabSelected="1" workbookViewId="0">
      <selection activeCell="M2" sqref="M2"/>
    </sheetView>
  </sheetViews>
  <sheetFormatPr defaultColWidth="9" defaultRowHeight="15"/>
  <cols>
    <col min="1" max="1" width="10.7109375" style="1" customWidth="1"/>
    <col min="2" max="2" width="12.7109375" style="1" customWidth="1"/>
    <col min="3" max="3" width="10.7109375" style="1" customWidth="1"/>
    <col min="4" max="4" width="15.7109375" style="1" customWidth="1"/>
    <col min="5" max="5" width="55.7109375" style="1" customWidth="1"/>
    <col min="6" max="12" width="9" style="1" hidden="1" customWidth="1"/>
    <col min="13" max="13" width="10.7109375" style="2" customWidth="1"/>
    <col min="14" max="16384" width="9" style="1"/>
  </cols>
  <sheetData>
    <row r="1" spans="1:13" ht="45">
      <c r="A1" s="3" t="s">
        <v>0</v>
      </c>
      <c r="B1" s="3" t="s">
        <v>1</v>
      </c>
      <c r="C1" s="3" t="s">
        <v>2</v>
      </c>
      <c r="D1" s="3" t="s">
        <v>3</v>
      </c>
      <c r="E1" s="3" t="s">
        <v>4</v>
      </c>
      <c r="F1" s="3" t="s">
        <v>5</v>
      </c>
      <c r="G1" s="3" t="s">
        <v>6</v>
      </c>
      <c r="H1" s="3" t="s">
        <v>7</v>
      </c>
      <c r="I1" s="3" t="s">
        <v>8</v>
      </c>
      <c r="J1" s="3" t="s">
        <v>9</v>
      </c>
      <c r="K1" s="3" t="s">
        <v>10</v>
      </c>
      <c r="L1" s="3" t="s">
        <v>11</v>
      </c>
    </row>
    <row r="2" spans="1:13" ht="409.5">
      <c r="A2" s="1" t="s">
        <v>12</v>
      </c>
      <c r="B2" s="1" t="s">
        <v>13</v>
      </c>
      <c r="C2" s="4" t="s">
        <v>14</v>
      </c>
      <c r="D2" s="1" t="s">
        <v>15</v>
      </c>
      <c r="E2" s="1" t="s">
        <v>16</v>
      </c>
      <c r="F2" s="4" t="s">
        <v>5267</v>
      </c>
      <c r="G2" s="1" t="s">
        <v>17</v>
      </c>
      <c r="H2" s="1" t="s">
        <v>18</v>
      </c>
      <c r="I2" s="1" t="s">
        <v>19</v>
      </c>
      <c r="J2" s="1" t="s">
        <v>20</v>
      </c>
      <c r="K2" s="1" t="s">
        <v>21</v>
      </c>
      <c r="L2" s="1" t="str">
        <f>HYPERLINK("https://files.afu.se/Downloads/Transcripts/Fade%20to%20Black%20(Jimmy%20Church)/2023 06 22 - FADE TO BLACK Radio - Ep. 1831 Dennis Stone  America's Stonehenge_S0OdQ859cyM - transcript (automated).pdf","Transcript Link")</f>
        <v>Transcript Link</v>
      </c>
      <c r="M2" s="2" t="str">
        <f>HYPERLINK("https://files.afu.se/Downloads/Transcripts/Fade%20to%20Black%20(Jimmy%20Church)/2023 06 22 - FADE TO BLACK Radio - Ep. 1831 Dennis Stone  America's Stonehenge_S0OdQ859cyM - transcript (automated).pdf","Transcript Link")</f>
        <v>Transcript Link</v>
      </c>
    </row>
    <row r="3" spans="1:13" ht="409.5">
      <c r="A3" s="1" t="s">
        <v>12</v>
      </c>
      <c r="B3" s="1" t="s">
        <v>13</v>
      </c>
      <c r="C3" s="4" t="s">
        <v>22</v>
      </c>
      <c r="D3" s="1" t="s">
        <v>23</v>
      </c>
      <c r="E3" s="1" t="s">
        <v>24</v>
      </c>
      <c r="F3" s="4" t="s">
        <v>5267</v>
      </c>
      <c r="G3" s="1" t="s">
        <v>17</v>
      </c>
      <c r="H3" s="1" t="s">
        <v>18</v>
      </c>
      <c r="I3" s="1" t="s">
        <v>19</v>
      </c>
      <c r="J3" s="1" t="s">
        <v>25</v>
      </c>
      <c r="K3" s="1" t="s">
        <v>21</v>
      </c>
      <c r="L3" s="1" t="str">
        <f>HYPERLINK("https://files.afu.se/Downloads/Transcripts/Fade%20to%20Black%20(Jimmy%20Church)/2023 06 22 - FADE TO BLACK Radio - F2B BREAKING NEWS  Thursday, June 22nd, 2023_cEmqXOklHQw - transcript (automated).pdf","Transcript Link")</f>
        <v>Transcript Link</v>
      </c>
      <c r="M3" s="2" t="str">
        <f>HYPERLINK("https://files.afu.se/Downloads/Transcripts/Fade%20to%20Black%20(Jimmy%20Church)/2023 06 22 - FADE TO BLACK Radio - F2B BREAKING NEWS  Thursday, June 22nd, 2023_cEmqXOklHQw - transcript (automated).pdf","Transcript Link")</f>
        <v>Transcript Link</v>
      </c>
    </row>
    <row r="4" spans="1:13" ht="409.5">
      <c r="A4" s="1" t="s">
        <v>26</v>
      </c>
      <c r="B4" s="1" t="s">
        <v>13</v>
      </c>
      <c r="C4" s="4" t="s">
        <v>27</v>
      </c>
      <c r="D4" s="1" t="s">
        <v>28</v>
      </c>
      <c r="E4" s="1" t="s">
        <v>29</v>
      </c>
      <c r="F4" s="4" t="s">
        <v>5267</v>
      </c>
      <c r="G4" s="1" t="s">
        <v>17</v>
      </c>
      <c r="H4" s="1" t="s">
        <v>18</v>
      </c>
      <c r="I4" s="1" t="s">
        <v>19</v>
      </c>
      <c r="J4" s="1" t="s">
        <v>30</v>
      </c>
      <c r="K4" s="1" t="s">
        <v>21</v>
      </c>
      <c r="L4" s="1" t="str">
        <f>HYPERLINK("https://files.afu.se/Downloads/Transcripts/Fade%20to%20Black%20(Jimmy%20Church)/2023 06 21 - FADE TO BLACK Radio - Ep. 1830 Mark O’Connell  Strange Life of J. Allen Hyneck_cTwdHsQ-rG4 - transcript (automated).pdf","Transcript Link")</f>
        <v>Transcript Link</v>
      </c>
      <c r="M4" s="2" t="str">
        <f>HYPERLINK("https://files.afu.se/Downloads/Transcripts/Fade%20to%20Black%20(Jimmy%20Church)/2023 06 21 - FADE TO BLACK Radio - Ep. 1830 Mark O’Connell  Strange Life of J. Allen Hyneck_cTwdHsQ-rG4 - transcript (automated).pdf","Transcript Link")</f>
        <v>Transcript Link</v>
      </c>
    </row>
    <row r="5" spans="1:13" ht="409.5">
      <c r="A5" s="1" t="s">
        <v>12</v>
      </c>
      <c r="B5" s="1" t="s">
        <v>13</v>
      </c>
      <c r="C5" s="4" t="s">
        <v>31</v>
      </c>
      <c r="D5" s="1" t="s">
        <v>32</v>
      </c>
      <c r="E5" s="1" t="s">
        <v>33</v>
      </c>
      <c r="F5" s="4" t="s">
        <v>5267</v>
      </c>
      <c r="G5" s="1" t="s">
        <v>17</v>
      </c>
      <c r="H5" s="1" t="s">
        <v>18</v>
      </c>
      <c r="I5" s="1" t="s">
        <v>19</v>
      </c>
      <c r="J5" s="1" t="s">
        <v>34</v>
      </c>
      <c r="K5" s="1" t="s">
        <v>21</v>
      </c>
      <c r="L5" s="1" t="str">
        <f>HYPERLINK("https://files.afu.se/Downloads/Transcripts/Fade%20to%20Black%20(Jimmy%20Church)/2023 06 22 - FADE TO BLACK Radio - Secret of Skinwalker Ranch S4 E9 Review w  Cristina Gomez_Ym4QaAwfitU - transcript (automated).pdf","Transcript Link")</f>
        <v>Transcript Link</v>
      </c>
      <c r="M5" s="2" t="str">
        <f>HYPERLINK("https://files.afu.se/Downloads/Transcripts/Fade%20to%20Black%20(Jimmy%20Church)/2023 06 22 - FADE TO BLACK Radio - Secret of Skinwalker Ranch S4 E9 Review w  Cristina Gomez_Ym4QaAwfitU - transcript (automated).pdf","Transcript Link")</f>
        <v>Transcript Link</v>
      </c>
    </row>
    <row r="6" spans="1:13" ht="409.5">
      <c r="A6" s="1" t="s">
        <v>26</v>
      </c>
      <c r="B6" s="1" t="s">
        <v>13</v>
      </c>
      <c r="C6" s="4" t="s">
        <v>35</v>
      </c>
      <c r="D6" s="1" t="s">
        <v>36</v>
      </c>
      <c r="E6" s="1" t="s">
        <v>37</v>
      </c>
      <c r="F6" s="4" t="s">
        <v>5267</v>
      </c>
      <c r="G6" s="1" t="s">
        <v>17</v>
      </c>
      <c r="H6" s="1" t="s">
        <v>18</v>
      </c>
      <c r="I6" s="1" t="s">
        <v>19</v>
      </c>
      <c r="J6" s="1" t="s">
        <v>38</v>
      </c>
      <c r="K6" s="1" t="s">
        <v>21</v>
      </c>
      <c r="L6" s="1" t="str">
        <f>HYPERLINK("https://files.afu.se/Downloads/Transcripts/Fade%20to%20Black%20(Jimmy%20Church)/2023 06 21 - FADE TO BLACK Radio - F2B BREAKING NEWS  Wednesday, June 21st, 2023_-_4oDbCANmk - transcript (automated).pdf","Transcript Link")</f>
        <v>Transcript Link</v>
      </c>
      <c r="M6" s="2" t="str">
        <f>HYPERLINK("https://files.afu.se/Downloads/Transcripts/Fade%20to%20Black%20(Jimmy%20Church)/2023 06 21 - FADE TO BLACK Radio - F2B BREAKING NEWS  Wednesday, June 21st, 2023_-_4oDbCANmk - transcript (automated).pdf","Transcript Link")</f>
        <v>Transcript Link</v>
      </c>
    </row>
    <row r="7" spans="1:13" ht="409.5">
      <c r="A7" s="1" t="s">
        <v>39</v>
      </c>
      <c r="B7" s="1" t="s">
        <v>13</v>
      </c>
      <c r="C7" s="4" t="s">
        <v>40</v>
      </c>
      <c r="D7" s="1" t="s">
        <v>41</v>
      </c>
      <c r="E7" s="1" t="s">
        <v>42</v>
      </c>
      <c r="F7" s="4" t="s">
        <v>5267</v>
      </c>
      <c r="G7" s="1" t="s">
        <v>17</v>
      </c>
      <c r="H7" s="1" t="s">
        <v>18</v>
      </c>
      <c r="I7" s="1" t="s">
        <v>19</v>
      </c>
      <c r="J7" s="1" t="s">
        <v>43</v>
      </c>
      <c r="K7" s="1" t="s">
        <v>21</v>
      </c>
      <c r="L7" s="1" t="str">
        <f>HYPERLINK("https://files.afu.se/Downloads/Transcripts/Fade%20to%20Black%20(Jimmy%20Church)/2023 06 20 - FADE TO BLACK Radio - Ep. 1829 Brett Eichenberger  Bigfoot Revealed Documentary_dkuKlGRkrO8 - transcript (automated).pdf","Transcript Link")</f>
        <v>Transcript Link</v>
      </c>
      <c r="M7" s="2" t="str">
        <f>HYPERLINK("https://files.afu.se/Downloads/Transcripts/Fade%20to%20Black%20(Jimmy%20Church)/2023 06 20 - FADE TO BLACK Radio - Ep. 1829 Brett Eichenberger  Bigfoot Revealed Documentary_dkuKlGRkrO8 - transcript (automated).pdf","Transcript Link")</f>
        <v>Transcript Link</v>
      </c>
    </row>
    <row r="8" spans="1:13" ht="409.5">
      <c r="A8" s="1" t="s">
        <v>39</v>
      </c>
      <c r="B8" s="1" t="s">
        <v>13</v>
      </c>
      <c r="C8" s="4" t="s">
        <v>44</v>
      </c>
      <c r="D8" s="1" t="s">
        <v>45</v>
      </c>
      <c r="E8" s="1" t="s">
        <v>46</v>
      </c>
      <c r="F8" s="4" t="s">
        <v>5267</v>
      </c>
      <c r="G8" s="1" t="s">
        <v>17</v>
      </c>
      <c r="H8" s="1" t="s">
        <v>18</v>
      </c>
      <c r="I8" s="1" t="s">
        <v>19</v>
      </c>
      <c r="J8" s="1" t="s">
        <v>47</v>
      </c>
      <c r="K8" s="1" t="s">
        <v>21</v>
      </c>
      <c r="L8" s="1" t="str">
        <f>HYPERLINK("https://files.afu.se/Downloads/Transcripts/Fade%20to%20Black%20(Jimmy%20Church)/2023 06 20 - FADE TO BLACK Radio - F2B BREAKING NEWS  Tuesday, June 20th, 2023_AzvWFluXqw8 - transcript (automated).pdf","Transcript Link")</f>
        <v>Transcript Link</v>
      </c>
      <c r="M8" s="2" t="str">
        <f>HYPERLINK("https://files.afu.se/Downloads/Transcripts/Fade%20to%20Black%20(Jimmy%20Church)/2023 06 20 - FADE TO BLACK Radio - F2B BREAKING NEWS  Tuesday, June 20th, 2023_AzvWFluXqw8 - transcript (automated).pdf","Transcript Link")</f>
        <v>Transcript Link</v>
      </c>
    </row>
    <row r="9" spans="1:13" ht="409.5">
      <c r="A9" s="1" t="s">
        <v>48</v>
      </c>
      <c r="B9" s="1" t="s">
        <v>13</v>
      </c>
      <c r="C9" s="4" t="s">
        <v>49</v>
      </c>
      <c r="D9" s="1" t="s">
        <v>50</v>
      </c>
      <c r="E9" s="1" t="s">
        <v>51</v>
      </c>
      <c r="F9" s="4" t="s">
        <v>5267</v>
      </c>
      <c r="G9" s="1" t="s">
        <v>17</v>
      </c>
      <c r="H9" s="1" t="s">
        <v>18</v>
      </c>
      <c r="I9" s="1" t="s">
        <v>19</v>
      </c>
      <c r="J9" s="1" t="s">
        <v>52</v>
      </c>
      <c r="K9" s="1" t="s">
        <v>21</v>
      </c>
      <c r="L9" s="1" t="str">
        <f>HYPERLINK("https://files.afu.se/Downloads/Transcripts/Fade%20to%20Black%20(Jimmy%20Church)/2023 06 19 - FADE TO BLACK Radio - Ep. 1829 Dave Beaty  29 Palms UAP and More UFO News_y7TZpEUHBzU - transcript (automated).pdf","Transcript Link")</f>
        <v>Transcript Link</v>
      </c>
      <c r="M9" s="2" t="str">
        <f>HYPERLINK("https://files.afu.se/Downloads/Transcripts/Fade%20to%20Black%20(Jimmy%20Church)/2023 06 19 - FADE TO BLACK Radio - Ep. 1829 Dave Beaty  29 Palms UAP and More UFO News_y7TZpEUHBzU - transcript (automated).pdf","Transcript Link")</f>
        <v>Transcript Link</v>
      </c>
    </row>
    <row r="10" spans="1:13" ht="409.5">
      <c r="A10" s="1" t="s">
        <v>48</v>
      </c>
      <c r="B10" s="1" t="s">
        <v>13</v>
      </c>
      <c r="C10" s="4" t="s">
        <v>53</v>
      </c>
      <c r="D10" s="1" t="s">
        <v>54</v>
      </c>
      <c r="E10" s="1" t="s">
        <v>46</v>
      </c>
      <c r="F10" s="4" t="s">
        <v>5267</v>
      </c>
      <c r="G10" s="1" t="s">
        <v>17</v>
      </c>
      <c r="H10" s="1" t="s">
        <v>18</v>
      </c>
      <c r="I10" s="1" t="s">
        <v>19</v>
      </c>
      <c r="J10" s="1" t="s">
        <v>55</v>
      </c>
      <c r="K10" s="1" t="s">
        <v>21</v>
      </c>
      <c r="L10" s="1" t="str">
        <f>HYPERLINK("https://files.afu.se/Downloads/Transcripts/Fade%20to%20Black%20(Jimmy%20Church)/2023 06 19 - FADE TO BLACK Radio - F2B BREAKING NEWS  Monday, June 19th, 2023_T_dfj6_wWyQ - transcript (automated).pdf","Transcript Link")</f>
        <v>Transcript Link</v>
      </c>
      <c r="M10" s="2" t="str">
        <f>HYPERLINK("https://files.afu.se/Downloads/Transcripts/Fade%20to%20Black%20(Jimmy%20Church)/2023 06 19 - FADE TO BLACK Radio - F2B BREAKING NEWS  Monday, June 19th, 2023_T_dfj6_wWyQ - transcript (automated).pdf","Transcript Link")</f>
        <v>Transcript Link</v>
      </c>
    </row>
    <row r="11" spans="1:13" ht="409.5">
      <c r="A11" s="1" t="s">
        <v>56</v>
      </c>
      <c r="B11" s="1" t="s">
        <v>13</v>
      </c>
      <c r="C11" s="4" t="s">
        <v>57</v>
      </c>
      <c r="D11" s="1" t="s">
        <v>58</v>
      </c>
      <c r="E11" s="1" t="s">
        <v>59</v>
      </c>
      <c r="F11" s="4" t="s">
        <v>5267</v>
      </c>
      <c r="G11" s="1" t="s">
        <v>17</v>
      </c>
      <c r="H11" s="1" t="s">
        <v>18</v>
      </c>
      <c r="I11" s="1" t="s">
        <v>19</v>
      </c>
      <c r="J11" s="1" t="s">
        <v>60</v>
      </c>
      <c r="K11" s="1" t="s">
        <v>21</v>
      </c>
      <c r="L11" s="1" t="str">
        <f>HYPERLINK("https://files.afu.se/Downloads/Transcripts/Fade%20to%20Black%20(Jimmy%20Church)/2023 06 15 - FADE TO BLACK Radio - Ep. 1828 Rob Sullivan  Symbolism in Hollywood_sBsKAJvOzgM - transcript (automated).pdf","Transcript Link")</f>
        <v>Transcript Link</v>
      </c>
      <c r="M11" s="2" t="str">
        <f>HYPERLINK("https://files.afu.se/Downloads/Transcripts/Fade%20to%20Black%20(Jimmy%20Church)/2023 06 15 - FADE TO BLACK Radio - Ep. 1828 Rob Sullivan  Symbolism in Hollywood_sBsKAJvOzgM - transcript (automated).pdf","Transcript Link")</f>
        <v>Transcript Link</v>
      </c>
    </row>
    <row r="12" spans="1:13" ht="409.5">
      <c r="A12" s="1" t="s">
        <v>56</v>
      </c>
      <c r="B12" s="1" t="s">
        <v>13</v>
      </c>
      <c r="C12" s="4" t="s">
        <v>61</v>
      </c>
      <c r="D12" s="1" t="s">
        <v>62</v>
      </c>
      <c r="E12" s="1" t="s">
        <v>63</v>
      </c>
      <c r="F12" s="4" t="s">
        <v>5267</v>
      </c>
      <c r="G12" s="1" t="s">
        <v>17</v>
      </c>
      <c r="H12" s="1" t="s">
        <v>18</v>
      </c>
      <c r="I12" s="1" t="s">
        <v>19</v>
      </c>
      <c r="J12" s="1" t="s">
        <v>64</v>
      </c>
      <c r="K12" s="1" t="s">
        <v>21</v>
      </c>
      <c r="L12" s="1" t="str">
        <f>HYPERLINK("https://files.afu.se/Downloads/Transcripts/Fade%20to%20Black%20(Jimmy%20Church)/2023 06 15 - FADE TO BLACK Radio - F2B BREAKING NEWS  Thursday, June 15th, 2023_tM59e--VtjM - transcript (automated).pdf","Transcript Link")</f>
        <v>Transcript Link</v>
      </c>
      <c r="M12" s="2" t="str">
        <f>HYPERLINK("https://files.afu.se/Downloads/Transcripts/Fade%20to%20Black%20(Jimmy%20Church)/2023 06 15 - FADE TO BLACK Radio - F2B BREAKING NEWS  Thursday, June 15th, 2023_tM59e--VtjM - transcript (automated).pdf","Transcript Link")</f>
        <v>Transcript Link</v>
      </c>
    </row>
    <row r="13" spans="1:13" ht="409.5">
      <c r="A13" s="1" t="s">
        <v>65</v>
      </c>
      <c r="B13" s="1" t="s">
        <v>13</v>
      </c>
      <c r="C13" s="4" t="s">
        <v>66</v>
      </c>
      <c r="D13" s="1" t="s">
        <v>67</v>
      </c>
      <c r="E13" s="1" t="s">
        <v>68</v>
      </c>
      <c r="F13" s="4" t="s">
        <v>5267</v>
      </c>
      <c r="G13" s="1" t="s">
        <v>17</v>
      </c>
      <c r="H13" s="1" t="s">
        <v>18</v>
      </c>
      <c r="I13" s="1" t="s">
        <v>19</v>
      </c>
      <c r="J13" s="1" t="s">
        <v>69</v>
      </c>
      <c r="K13" s="1" t="s">
        <v>21</v>
      </c>
      <c r="L13" s="1" t="str">
        <f>HYPERLINK("https://files.afu.se/Downloads/Transcripts/Fade%20to%20Black%20(Jimmy%20Church)/2023 06 14 - FADE TO BLACK Radio - Ep. 1827 Justin Bamforth  The Men in Black_jdeHSEq1Vmg - transcript (automated).pdf","Transcript Link")</f>
        <v>Transcript Link</v>
      </c>
      <c r="M13" s="2" t="str">
        <f>HYPERLINK("https://files.afu.se/Downloads/Transcripts/Fade%20to%20Black%20(Jimmy%20Church)/2023 06 14 - FADE TO BLACK Radio - Ep. 1827 Justin Bamforth  The Men in Black_jdeHSEq1Vmg - transcript (automated).pdf","Transcript Link")</f>
        <v>Transcript Link</v>
      </c>
    </row>
    <row r="14" spans="1:13" ht="409.5">
      <c r="A14" s="1" t="s">
        <v>56</v>
      </c>
      <c r="B14" s="1" t="s">
        <v>13</v>
      </c>
      <c r="C14" s="4" t="s">
        <v>70</v>
      </c>
      <c r="D14" s="1" t="s">
        <v>71</v>
      </c>
      <c r="E14" s="1" t="s">
        <v>72</v>
      </c>
      <c r="F14" s="4" t="s">
        <v>5267</v>
      </c>
      <c r="G14" s="1" t="s">
        <v>17</v>
      </c>
      <c r="H14" s="1" t="s">
        <v>18</v>
      </c>
      <c r="I14" s="1" t="s">
        <v>19</v>
      </c>
      <c r="J14" s="1" t="s">
        <v>73</v>
      </c>
      <c r="K14" s="1" t="s">
        <v>21</v>
      </c>
      <c r="L14" s="1" t="str">
        <f>HYPERLINK("https://files.afu.se/Downloads/Transcripts/Fade%20to%20Black%20(Jimmy%20Church)/2023 06 15 - FADE TO BLACK Radio - Secret of Skinwalker S4 E8 Review w  Cristina Gomez_iRz22goCDVY - transcript (automated).pdf","Transcript Link")</f>
        <v>Transcript Link</v>
      </c>
      <c r="M14" s="2" t="str">
        <f>HYPERLINK("https://files.afu.se/Downloads/Transcripts/Fade%20to%20Black%20(Jimmy%20Church)/2023 06 15 - FADE TO BLACK Radio - Secret of Skinwalker S4 E8 Review w  Cristina Gomez_iRz22goCDVY - transcript (automated).pdf","Transcript Link")</f>
        <v>Transcript Link</v>
      </c>
    </row>
    <row r="15" spans="1:13" ht="409.5">
      <c r="A15" s="1" t="s">
        <v>65</v>
      </c>
      <c r="B15" s="1" t="s">
        <v>13</v>
      </c>
      <c r="C15" s="4" t="s">
        <v>74</v>
      </c>
      <c r="D15" s="1" t="s">
        <v>75</v>
      </c>
      <c r="E15" s="1" t="s">
        <v>76</v>
      </c>
      <c r="F15" s="4" t="s">
        <v>5267</v>
      </c>
      <c r="G15" s="1" t="s">
        <v>17</v>
      </c>
      <c r="H15" s="1" t="s">
        <v>18</v>
      </c>
      <c r="I15" s="1" t="s">
        <v>19</v>
      </c>
      <c r="J15" s="1" t="s">
        <v>77</v>
      </c>
      <c r="K15" s="1" t="s">
        <v>21</v>
      </c>
      <c r="L15" s="1" t="str">
        <f>HYPERLINK("https://files.afu.se/Downloads/Transcripts/Fade%20to%20Black%20(Jimmy%20Church)/2023 06 14 - FADE TO BLACK Radio - F2B BREAKING NEWS  Wednesday, June 14th, 2023_eSO20dYZVjs - transcript (automated).pdf","Transcript Link")</f>
        <v>Transcript Link</v>
      </c>
      <c r="M15" s="2" t="str">
        <f>HYPERLINK("https://files.afu.se/Downloads/Transcripts/Fade%20to%20Black%20(Jimmy%20Church)/2023 06 14 - FADE TO BLACK Radio - F2B BREAKING NEWS  Wednesday, June 14th, 2023_eSO20dYZVjs - transcript (automated).pdf","Transcript Link")</f>
        <v>Transcript Link</v>
      </c>
    </row>
    <row r="16" spans="1:13" ht="409.5">
      <c r="A16" s="1" t="s">
        <v>78</v>
      </c>
      <c r="B16" s="1" t="s">
        <v>13</v>
      </c>
      <c r="C16" s="4" t="s">
        <v>79</v>
      </c>
      <c r="D16" s="1" t="s">
        <v>80</v>
      </c>
      <c r="E16" s="1" t="s">
        <v>81</v>
      </c>
      <c r="F16" s="4" t="s">
        <v>5267</v>
      </c>
      <c r="G16" s="1" t="s">
        <v>17</v>
      </c>
      <c r="H16" s="1" t="s">
        <v>18</v>
      </c>
      <c r="I16" s="1" t="s">
        <v>19</v>
      </c>
      <c r="J16" s="1" t="s">
        <v>82</v>
      </c>
      <c r="K16" s="1" t="s">
        <v>21</v>
      </c>
      <c r="L16" s="1" t="str">
        <f>HYPERLINK("https://files.afu.se/Downloads/Transcripts/Fade%20to%20Black%20(Jimmy%20Church)/2023 06 13 - FADE TO BLACK Radio - Ep. 1826 John Brandenburg  Life and Death on Mars_ZSTe0i1BUH8 - transcript (automated).pdf","Transcript Link")</f>
        <v>Transcript Link</v>
      </c>
      <c r="M16" s="2" t="str">
        <f>HYPERLINK("https://files.afu.se/Downloads/Transcripts/Fade%20to%20Black%20(Jimmy%20Church)/2023 06 13 - FADE TO BLACK Radio - Ep. 1826 John Brandenburg  Life and Death on Mars_ZSTe0i1BUH8 - transcript (automated).pdf","Transcript Link")</f>
        <v>Transcript Link</v>
      </c>
    </row>
    <row r="17" spans="1:13" ht="409.5">
      <c r="A17" s="1" t="s">
        <v>78</v>
      </c>
      <c r="B17" s="1" t="s">
        <v>13</v>
      </c>
      <c r="C17" s="4" t="s">
        <v>83</v>
      </c>
      <c r="D17" s="1" t="s">
        <v>84</v>
      </c>
      <c r="E17" s="1" t="s">
        <v>85</v>
      </c>
      <c r="F17" s="4" t="s">
        <v>5267</v>
      </c>
      <c r="G17" s="1" t="s">
        <v>17</v>
      </c>
      <c r="H17" s="1" t="s">
        <v>18</v>
      </c>
      <c r="I17" s="1" t="s">
        <v>19</v>
      </c>
      <c r="J17" s="1" t="s">
        <v>86</v>
      </c>
      <c r="K17" s="1" t="s">
        <v>21</v>
      </c>
      <c r="L17" s="1" t="str">
        <f>HYPERLINK("https://files.afu.se/Downloads/Transcripts/Fade%20to%20Black%20(Jimmy%20Church)/2023 06 13 - FADE TO BLACK Radio - F2B BREAKING NEWS  Tuesday, June 13th, 2023_nu9PlORRKv0 - transcript (automated).pdf","Transcript Link")</f>
        <v>Transcript Link</v>
      </c>
      <c r="M17" s="2" t="str">
        <f>HYPERLINK("https://files.afu.se/Downloads/Transcripts/Fade%20to%20Black%20(Jimmy%20Church)/2023 06 13 - FADE TO BLACK Radio - F2B BREAKING NEWS  Tuesday, June 13th, 2023_nu9PlORRKv0 - transcript (automated).pdf","Transcript Link")</f>
        <v>Transcript Link</v>
      </c>
    </row>
    <row r="18" spans="1:13" ht="409.5">
      <c r="A18" s="1" t="s">
        <v>87</v>
      </c>
      <c r="B18" s="1" t="s">
        <v>13</v>
      </c>
      <c r="C18" s="4" t="s">
        <v>88</v>
      </c>
      <c r="D18" s="1" t="s">
        <v>89</v>
      </c>
      <c r="E18" s="1" t="s">
        <v>90</v>
      </c>
      <c r="F18" s="4" t="s">
        <v>5267</v>
      </c>
      <c r="G18" s="1" t="s">
        <v>17</v>
      </c>
      <c r="H18" s="1" t="s">
        <v>18</v>
      </c>
      <c r="I18" s="1" t="s">
        <v>19</v>
      </c>
      <c r="J18" s="1" t="s">
        <v>91</v>
      </c>
      <c r="K18" s="1" t="s">
        <v>21</v>
      </c>
      <c r="L18" s="1" t="str">
        <f>HYPERLINK("https://files.afu.se/Downloads/Transcripts/Fade%20to%20Black%20(Jimmy%20Church)/2023 06 12 - FADE TO BLACK Radio - Ep. 1825 Richard Dolan  David Grusch Whistleblower_eAP5uvp086E - transcript (automated).pdf","Transcript Link")</f>
        <v>Transcript Link</v>
      </c>
      <c r="M18" s="2" t="str">
        <f>HYPERLINK("https://files.afu.se/Downloads/Transcripts/Fade%20to%20Black%20(Jimmy%20Church)/2023 06 12 - FADE TO BLACK Radio - Ep. 1825 Richard Dolan  David Grusch Whistleblower_eAP5uvp086E - transcript (automated).pdf","Transcript Link")</f>
        <v>Transcript Link</v>
      </c>
    </row>
    <row r="19" spans="1:13" ht="409.5">
      <c r="A19" s="1" t="s">
        <v>87</v>
      </c>
      <c r="B19" s="1" t="s">
        <v>13</v>
      </c>
      <c r="C19" s="4" t="s">
        <v>92</v>
      </c>
      <c r="D19" s="1" t="s">
        <v>93</v>
      </c>
      <c r="E19" s="1" t="s">
        <v>94</v>
      </c>
      <c r="F19" s="4" t="s">
        <v>5267</v>
      </c>
      <c r="G19" s="1" t="s">
        <v>17</v>
      </c>
      <c r="H19" s="1" t="s">
        <v>18</v>
      </c>
      <c r="I19" s="1" t="s">
        <v>19</v>
      </c>
      <c r="J19" s="1" t="s">
        <v>95</v>
      </c>
      <c r="K19" s="1" t="s">
        <v>21</v>
      </c>
      <c r="L19" s="1" t="str">
        <f>HYPERLINK("https://files.afu.se/Downloads/Transcripts/Fade%20to%20Black%20(Jimmy%20Church)/2023 06 12 - FADE TO BLACK Radio - F2B BREAKING NEWS  Monday, June 12th, 2023_xNU2xhas4Q8 - transcript (automated).pdf","Transcript Link")</f>
        <v>Transcript Link</v>
      </c>
      <c r="M19" s="2" t="str">
        <f>HYPERLINK("https://files.afu.se/Downloads/Transcripts/Fade%20to%20Black%20(Jimmy%20Church)/2023 06 12 - FADE TO BLACK Radio - F2B BREAKING NEWS  Monday, June 12th, 2023_xNU2xhas4Q8 - transcript (automated).pdf","Transcript Link")</f>
        <v>Transcript Link</v>
      </c>
    </row>
    <row r="20" spans="1:13" ht="409.5">
      <c r="A20" s="1" t="s">
        <v>96</v>
      </c>
      <c r="B20" s="1" t="s">
        <v>13</v>
      </c>
      <c r="C20" s="4" t="s">
        <v>97</v>
      </c>
      <c r="D20" s="1" t="s">
        <v>98</v>
      </c>
      <c r="E20" s="1" t="s">
        <v>99</v>
      </c>
      <c r="F20" s="4" t="s">
        <v>5267</v>
      </c>
      <c r="G20" s="1" t="s">
        <v>17</v>
      </c>
      <c r="H20" s="1" t="s">
        <v>18</v>
      </c>
      <c r="I20" s="1" t="s">
        <v>19</v>
      </c>
      <c r="J20" s="1" t="s">
        <v>100</v>
      </c>
      <c r="K20" s="1" t="s">
        <v>21</v>
      </c>
      <c r="L20" s="1" t="str">
        <f>HYPERLINK("https://files.afu.se/Downloads/Transcripts/Fade%20to%20Black%20(Jimmy%20Church)/2023 06 08 - FADE TO BLACK Radio - Ep. 1824 John Greenewald  David Grusch Whistleblower_6tdazF0zop4 - transcript (automated).pdf","Transcript Link")</f>
        <v>Transcript Link</v>
      </c>
      <c r="M20" s="2" t="str">
        <f>HYPERLINK("https://files.afu.se/Downloads/Transcripts/Fade%20to%20Black%20(Jimmy%20Church)/2023 06 08 - FADE TO BLACK Radio - Ep. 1824 John Greenewald  David Grusch Whistleblower_6tdazF0zop4 - transcript (automated).pdf","Transcript Link")</f>
        <v>Transcript Link</v>
      </c>
    </row>
    <row r="21" spans="1:13" ht="409.5">
      <c r="A21" s="1" t="s">
        <v>96</v>
      </c>
      <c r="B21" s="1" t="s">
        <v>13</v>
      </c>
      <c r="C21" s="4" t="s">
        <v>101</v>
      </c>
      <c r="D21" s="1" t="s">
        <v>102</v>
      </c>
      <c r="E21" s="1" t="s">
        <v>46</v>
      </c>
      <c r="F21" s="4" t="s">
        <v>5267</v>
      </c>
      <c r="G21" s="1" t="s">
        <v>17</v>
      </c>
      <c r="H21" s="1" t="s">
        <v>18</v>
      </c>
      <c r="I21" s="1" t="s">
        <v>19</v>
      </c>
      <c r="J21" s="1" t="s">
        <v>103</v>
      </c>
      <c r="K21" s="1" t="s">
        <v>21</v>
      </c>
      <c r="L21" s="1" t="str">
        <f>HYPERLINK("https://files.afu.se/Downloads/Transcripts/Fade%20to%20Black%20(Jimmy%20Church)/2023 06 08 - FADE TO BLACK Radio - F2B BREAKING NEWS  Thursday, June 8th, 2023_hAyhEOYvuXw - transcript (automated).pdf","Transcript Link")</f>
        <v>Transcript Link</v>
      </c>
      <c r="M21" s="2" t="str">
        <f>HYPERLINK("https://files.afu.se/Downloads/Transcripts/Fade%20to%20Black%20(Jimmy%20Church)/2023 06 08 - FADE TO BLACK Radio - F2B BREAKING NEWS  Thursday, June 8th, 2023_hAyhEOYvuXw - transcript (automated).pdf","Transcript Link")</f>
        <v>Transcript Link</v>
      </c>
    </row>
    <row r="22" spans="1:13" ht="409.5">
      <c r="A22" s="1" t="s">
        <v>104</v>
      </c>
      <c r="B22" s="1" t="s">
        <v>13</v>
      </c>
      <c r="C22" s="4" t="s">
        <v>105</v>
      </c>
      <c r="D22" s="1" t="s">
        <v>106</v>
      </c>
      <c r="E22" s="1" t="s">
        <v>107</v>
      </c>
      <c r="F22" s="4" t="s">
        <v>5267</v>
      </c>
      <c r="G22" s="1" t="s">
        <v>17</v>
      </c>
      <c r="H22" s="1" t="s">
        <v>18</v>
      </c>
      <c r="I22" s="1" t="s">
        <v>19</v>
      </c>
      <c r="J22" s="1" t="s">
        <v>108</v>
      </c>
      <c r="K22" s="1" t="s">
        <v>21</v>
      </c>
      <c r="L22" s="1" t="str">
        <f>HYPERLINK("https://files.afu.se/Downloads/Transcripts/Fade%20to%20Black%20(Jimmy%20Church)/2023 06 07 - FADE TO BLACK Radio - Ep. 1823 Damien John Nott  UFO Film Director_otgSSVkUEsg - transcript (automated).pdf","Transcript Link")</f>
        <v>Transcript Link</v>
      </c>
      <c r="M22" s="2" t="str">
        <f>HYPERLINK("https://files.afu.se/Downloads/Transcripts/Fade%20to%20Black%20(Jimmy%20Church)/2023 06 07 - FADE TO BLACK Radio - Ep. 1823 Damien John Nott  UFO Film Director_otgSSVkUEsg - transcript (automated).pdf","Transcript Link")</f>
        <v>Transcript Link</v>
      </c>
    </row>
    <row r="23" spans="1:13" ht="409.5">
      <c r="A23" s="1" t="s">
        <v>96</v>
      </c>
      <c r="B23" s="1" t="s">
        <v>13</v>
      </c>
      <c r="C23" s="4" t="s">
        <v>109</v>
      </c>
      <c r="D23" s="1" t="s">
        <v>110</v>
      </c>
      <c r="E23" s="1" t="s">
        <v>111</v>
      </c>
      <c r="F23" s="4" t="s">
        <v>5267</v>
      </c>
      <c r="G23" s="1" t="s">
        <v>17</v>
      </c>
      <c r="H23" s="1" t="s">
        <v>18</v>
      </c>
      <c r="I23" s="1" t="s">
        <v>19</v>
      </c>
      <c r="J23" s="1" t="s">
        <v>112</v>
      </c>
      <c r="K23" s="1" t="s">
        <v>21</v>
      </c>
      <c r="L23" s="1" t="str">
        <f>HYPERLINK("https://files.afu.se/Downloads/Transcripts/Fade%20to%20Black%20(Jimmy%20Church)/2023 06 08 - FADE TO BLACK Radio - Secret of Skinwalker S4 E7 Review w  Cristina Gomez_tYL-HjmJfNA - transcript (automated).pdf","Transcript Link")</f>
        <v>Transcript Link</v>
      </c>
      <c r="M23" s="2" t="str">
        <f>HYPERLINK("https://files.afu.se/Downloads/Transcripts/Fade%20to%20Black%20(Jimmy%20Church)/2023 06 08 - FADE TO BLACK Radio - Secret of Skinwalker S4 E7 Review w  Cristina Gomez_tYL-HjmJfNA - transcript (automated).pdf","Transcript Link")</f>
        <v>Transcript Link</v>
      </c>
    </row>
    <row r="24" spans="1:13" ht="409.5">
      <c r="A24" s="1" t="s">
        <v>104</v>
      </c>
      <c r="B24" s="1" t="s">
        <v>13</v>
      </c>
      <c r="C24" s="4" t="s">
        <v>113</v>
      </c>
      <c r="D24" s="1" t="s">
        <v>114</v>
      </c>
      <c r="E24" s="1" t="s">
        <v>115</v>
      </c>
      <c r="F24" s="4" t="s">
        <v>5267</v>
      </c>
      <c r="G24" s="1" t="s">
        <v>17</v>
      </c>
      <c r="H24" s="1" t="s">
        <v>18</v>
      </c>
      <c r="I24" s="1" t="s">
        <v>19</v>
      </c>
      <c r="J24" s="1" t="s">
        <v>116</v>
      </c>
      <c r="K24" s="1" t="s">
        <v>21</v>
      </c>
      <c r="L24" s="1" t="str">
        <f>HYPERLINK("https://files.afu.se/Downloads/Transcripts/Fade%20to%20Black%20(Jimmy%20Church)/2023 06 07 - FADE TO BLACK Radio - F2B BREAKING NEWS  Wednesday, June 7th, 2023_smFr9i5G6lU - transcript (automated).pdf","Transcript Link")</f>
        <v>Transcript Link</v>
      </c>
      <c r="M24" s="2" t="str">
        <f>HYPERLINK("https://files.afu.se/Downloads/Transcripts/Fade%20to%20Black%20(Jimmy%20Church)/2023 06 07 - FADE TO BLACK Radio - F2B BREAKING NEWS  Wednesday, June 7th, 2023_smFr9i5G6lU - transcript (automated).pdf","Transcript Link")</f>
        <v>Transcript Link</v>
      </c>
    </row>
    <row r="25" spans="1:13" ht="409.5">
      <c r="A25" s="1" t="s">
        <v>117</v>
      </c>
      <c r="B25" s="1" t="s">
        <v>13</v>
      </c>
      <c r="C25" s="4" t="s">
        <v>118</v>
      </c>
      <c r="D25" s="1" t="s">
        <v>119</v>
      </c>
      <c r="E25" s="1" t="s">
        <v>120</v>
      </c>
      <c r="F25" s="4" t="s">
        <v>5267</v>
      </c>
      <c r="G25" s="1" t="s">
        <v>17</v>
      </c>
      <c r="H25" s="1" t="s">
        <v>18</v>
      </c>
      <c r="I25" s="1" t="s">
        <v>19</v>
      </c>
      <c r="J25" s="1" t="s">
        <v>121</v>
      </c>
      <c r="K25" s="1" t="s">
        <v>21</v>
      </c>
      <c r="L25" s="1" t="str">
        <f>HYPERLINK("https://files.afu.se/Downloads/Transcripts/Fade%20to%20Black%20(Jimmy%20Church)/2023 06 06 - FADE TO BLACK Radio - Ep. 1822 Pat Spain  Cryptozoology_2Ja06PcWVME - transcript (automated).pdf","Transcript Link")</f>
        <v>Transcript Link</v>
      </c>
      <c r="M25" s="2" t="str">
        <f>HYPERLINK("https://files.afu.se/Downloads/Transcripts/Fade%20to%20Black%20(Jimmy%20Church)/2023 06 06 - FADE TO BLACK Radio - Ep. 1822 Pat Spain  Cryptozoology_2Ja06PcWVME - transcript (automated).pdf","Transcript Link")</f>
        <v>Transcript Link</v>
      </c>
    </row>
    <row r="26" spans="1:13" ht="409.5">
      <c r="A26" s="1" t="s">
        <v>117</v>
      </c>
      <c r="B26" s="1" t="s">
        <v>13</v>
      </c>
      <c r="C26" s="4" t="s">
        <v>122</v>
      </c>
      <c r="D26" s="1" t="s">
        <v>123</v>
      </c>
      <c r="E26" s="1" t="s">
        <v>124</v>
      </c>
      <c r="F26" s="4" t="s">
        <v>5267</v>
      </c>
      <c r="G26" s="1" t="s">
        <v>17</v>
      </c>
      <c r="H26" s="1" t="s">
        <v>18</v>
      </c>
      <c r="I26" s="1" t="s">
        <v>19</v>
      </c>
      <c r="J26" s="1" t="s">
        <v>125</v>
      </c>
      <c r="K26" s="1" t="s">
        <v>21</v>
      </c>
      <c r="L26" s="1" t="str">
        <f>HYPERLINK("https://files.afu.se/Downloads/Transcripts/Fade%20to%20Black%20(Jimmy%20Church)/2023 06 06 - FADE TO BLACK Radio - F2B BREAKING NEWS  Tuesday, June 6th, 2023_xbvZP8oaSpw - transcript (automated).pdf","Transcript Link")</f>
        <v>Transcript Link</v>
      </c>
      <c r="M26" s="2" t="str">
        <f>HYPERLINK("https://files.afu.se/Downloads/Transcripts/Fade%20to%20Black%20(Jimmy%20Church)/2023 06 06 - FADE TO BLACK Radio - F2B BREAKING NEWS  Tuesday, June 6th, 2023_xbvZP8oaSpw - transcript (automated).pdf","Transcript Link")</f>
        <v>Transcript Link</v>
      </c>
    </row>
    <row r="27" spans="1:13" ht="409.5">
      <c r="A27" s="1" t="s">
        <v>126</v>
      </c>
      <c r="B27" s="1" t="s">
        <v>13</v>
      </c>
      <c r="C27" s="4" t="s">
        <v>127</v>
      </c>
      <c r="D27" s="1" t="s">
        <v>128</v>
      </c>
      <c r="E27" s="1" t="s">
        <v>129</v>
      </c>
      <c r="F27" s="4" t="s">
        <v>5267</v>
      </c>
      <c r="G27" s="1" t="s">
        <v>17</v>
      </c>
      <c r="H27" s="1" t="s">
        <v>18</v>
      </c>
      <c r="I27" s="1" t="s">
        <v>19</v>
      </c>
      <c r="J27" s="1" t="s">
        <v>130</v>
      </c>
      <c r="K27" s="1" t="s">
        <v>21</v>
      </c>
      <c r="L27" s="1" t="str">
        <f>HYPERLINK("https://files.afu.se/Downloads/Transcripts/Fade%20to%20Black%20(Jimmy%20Church)/2023 06 05 - FADE TO BLACK Radio - Ep. 1821 David Brody  Knights Templar in America_eg03kTLrt0A - transcript (automated).pdf","Transcript Link")</f>
        <v>Transcript Link</v>
      </c>
      <c r="M27" s="2" t="str">
        <f>HYPERLINK("https://files.afu.se/Downloads/Transcripts/Fade%20to%20Black%20(Jimmy%20Church)/2023 06 05 - FADE TO BLACK Radio - Ep. 1821 David Brody  Knights Templar in America_eg03kTLrt0A - transcript (automated).pdf","Transcript Link")</f>
        <v>Transcript Link</v>
      </c>
    </row>
    <row r="28" spans="1:13" ht="409.5">
      <c r="A28" s="1" t="s">
        <v>126</v>
      </c>
      <c r="B28" s="1" t="s">
        <v>13</v>
      </c>
      <c r="C28" s="4" t="s">
        <v>131</v>
      </c>
      <c r="D28" s="1" t="s">
        <v>132</v>
      </c>
      <c r="E28" s="1" t="s">
        <v>133</v>
      </c>
      <c r="F28" s="4" t="s">
        <v>5267</v>
      </c>
      <c r="G28" s="1" t="s">
        <v>17</v>
      </c>
      <c r="H28" s="1" t="s">
        <v>18</v>
      </c>
      <c r="I28" s="1" t="s">
        <v>19</v>
      </c>
      <c r="J28" s="1" t="s">
        <v>134</v>
      </c>
      <c r="K28" s="1" t="s">
        <v>21</v>
      </c>
      <c r="L28" s="1" t="str">
        <f>HYPERLINK("https://files.afu.se/Downloads/Transcripts/Fade%20to%20Black%20(Jimmy%20Church)/2023 06 05 - FADE TO BLACK Radio - F2B BREAKING NEWS  US Mil has Flying Saucers!!! Monday, June 5th, 2023_4iC2K3mLZ_0 - transcript (automated).pdf","Transcript Link")</f>
        <v>Transcript Link</v>
      </c>
      <c r="M28" s="2" t="str">
        <f>HYPERLINK("https://files.afu.se/Downloads/Transcripts/Fade%20to%20Black%20(Jimmy%20Church)/2023 06 05 - FADE TO BLACK Radio - F2B BREAKING NEWS  US Mil has Flying Saucers!!! Monday, June 5th, 2023_4iC2K3mLZ_0 - transcript (automated).pdf","Transcript Link")</f>
        <v>Transcript Link</v>
      </c>
    </row>
    <row r="29" spans="1:13" ht="409.5">
      <c r="A29" s="1" t="s">
        <v>135</v>
      </c>
      <c r="B29" s="1" t="s">
        <v>13</v>
      </c>
      <c r="C29" s="4" t="s">
        <v>136</v>
      </c>
      <c r="D29" s="1" t="s">
        <v>137</v>
      </c>
      <c r="E29" s="1" t="s">
        <v>138</v>
      </c>
      <c r="F29" s="4" t="s">
        <v>5267</v>
      </c>
      <c r="G29" s="1" t="s">
        <v>17</v>
      </c>
      <c r="H29" s="1" t="s">
        <v>18</v>
      </c>
      <c r="I29" s="1" t="s">
        <v>19</v>
      </c>
      <c r="J29" s="1" t="s">
        <v>139</v>
      </c>
      <c r="K29" s="1" t="s">
        <v>21</v>
      </c>
      <c r="L29" s="1" t="str">
        <f>HYPERLINK("https://files.afu.se/Downloads/Transcripts/Fade%20to%20Black%20(Jimmy%20Church)/2023 06 01 - FADE TO BLACK Radio - Ep. 1820 Max Hawthorne  Mega Sharks Megalodon_-1lEs7_LnSo - transcript (automated).pdf","Transcript Link")</f>
        <v>Transcript Link</v>
      </c>
      <c r="M29" s="2" t="str">
        <f>HYPERLINK("https://files.afu.se/Downloads/Transcripts/Fade%20to%20Black%20(Jimmy%20Church)/2023 06 01 - FADE TO BLACK Radio - Ep. 1820 Max Hawthorne  Mega Sharks Megalodon_-1lEs7_LnSo - transcript (automated).pdf","Transcript Link")</f>
        <v>Transcript Link</v>
      </c>
    </row>
    <row r="30" spans="1:13" ht="409.5">
      <c r="A30" s="1" t="s">
        <v>135</v>
      </c>
      <c r="B30" s="1" t="s">
        <v>13</v>
      </c>
      <c r="C30" s="4" t="s">
        <v>140</v>
      </c>
      <c r="D30" s="1" t="s">
        <v>141</v>
      </c>
      <c r="E30" s="1" t="s">
        <v>142</v>
      </c>
      <c r="F30" s="4" t="s">
        <v>5267</v>
      </c>
      <c r="G30" s="1" t="s">
        <v>17</v>
      </c>
      <c r="H30" s="1" t="s">
        <v>18</v>
      </c>
      <c r="I30" s="1" t="s">
        <v>19</v>
      </c>
      <c r="J30" s="1" t="s">
        <v>143</v>
      </c>
      <c r="K30" s="1" t="s">
        <v>21</v>
      </c>
      <c r="L30" s="1" t="str">
        <f>HYPERLINK("https://files.afu.se/Downloads/Transcripts/Fade%20to%20Black%20(Jimmy%20Church)/2023 06 01 - FADE TO BLACK Radio - F2B BREAKING NEWS  Thursday, June 1st, 2023_E80_FEHk7-g - transcript (automated).pdf","Transcript Link")</f>
        <v>Transcript Link</v>
      </c>
      <c r="M30" s="2" t="str">
        <f>HYPERLINK("https://files.afu.se/Downloads/Transcripts/Fade%20to%20Black%20(Jimmy%20Church)/2023 06 01 - FADE TO BLACK Radio - F2B BREAKING NEWS  Thursday, June 1st, 2023_E80_FEHk7-g - transcript (automated).pdf","Transcript Link")</f>
        <v>Transcript Link</v>
      </c>
    </row>
    <row r="31" spans="1:13" ht="409.5">
      <c r="A31" s="1" t="s">
        <v>144</v>
      </c>
      <c r="B31" s="1" t="s">
        <v>13</v>
      </c>
      <c r="C31" s="4" t="s">
        <v>145</v>
      </c>
      <c r="D31" s="1" t="s">
        <v>146</v>
      </c>
      <c r="E31" s="1" t="s">
        <v>147</v>
      </c>
      <c r="F31" s="4" t="s">
        <v>5267</v>
      </c>
      <c r="G31" s="1" t="s">
        <v>17</v>
      </c>
      <c r="H31" s="1" t="s">
        <v>18</v>
      </c>
      <c r="I31" s="1" t="s">
        <v>19</v>
      </c>
      <c r="J31" s="1" t="s">
        <v>148</v>
      </c>
      <c r="K31" s="1" t="s">
        <v>21</v>
      </c>
      <c r="L31" s="1" t="str">
        <f>HYPERLINK("https://files.afu.se/Downloads/Transcripts/Fade%20to%20Black%20(Jimmy%20Church)/2023 05 31 - FADE TO BLACK Radio - Ep. 1819 AMA  Ask Jimmy Anything!!!_OxtquntFp5I - transcript (automated).pdf","Transcript Link")</f>
        <v>Transcript Link</v>
      </c>
      <c r="M31" s="2" t="str">
        <f>HYPERLINK("https://files.afu.se/Downloads/Transcripts/Fade%20to%20Black%20(Jimmy%20Church)/2023 05 31 - FADE TO BLACK Radio - Ep. 1819 AMA  Ask Jimmy Anything!!!_OxtquntFp5I - transcript (automated).pdf","Transcript Link")</f>
        <v>Transcript Link</v>
      </c>
    </row>
    <row r="32" spans="1:13" ht="165">
      <c r="A32" s="1" t="s">
        <v>144</v>
      </c>
      <c r="B32" s="1" t="s">
        <v>13</v>
      </c>
      <c r="C32" s="4" t="s">
        <v>149</v>
      </c>
      <c r="D32" s="1" t="s">
        <v>150</v>
      </c>
      <c r="E32" s="1" t="s">
        <v>151</v>
      </c>
      <c r="F32" s="4" t="s">
        <v>5267</v>
      </c>
      <c r="G32" s="1" t="s">
        <v>17</v>
      </c>
      <c r="H32" s="1" t="s">
        <v>18</v>
      </c>
      <c r="I32" s="1" t="s">
        <v>19</v>
      </c>
      <c r="J32" s="1" t="s">
        <v>152</v>
      </c>
      <c r="K32" s="1" t="s">
        <v>21</v>
      </c>
      <c r="L32" s="1" t="str">
        <f>HYPERLINK("https://files.afu.se/Downloads/Transcripts/Fade%20to%20Black%20(Jimmy%20Church)/2023 05 31 - FADE TO BLACK Radio - F2B BREAKING NEWS  Wednesday, May 31st, 2023_MbOBioGU-Wk - transcript (automated).pdf","Transcript Link")</f>
        <v>Transcript Link</v>
      </c>
      <c r="M32" s="2" t="str">
        <f>HYPERLINK("https://files.afu.se/Downloads/Transcripts/Fade%20to%20Black%20(Jimmy%20Church)/2023 05 31 - FADE TO BLACK Radio - F2B BREAKING NEWS  Wednesday, May 31st, 2023_MbOBioGU-Wk - transcript (automated).pdf","Transcript Link")</f>
        <v>Transcript Link</v>
      </c>
    </row>
    <row r="33" spans="1:13" ht="409.5">
      <c r="A33" s="1" t="s">
        <v>153</v>
      </c>
      <c r="B33" s="1" t="s">
        <v>13</v>
      </c>
      <c r="C33" s="4" t="s">
        <v>154</v>
      </c>
      <c r="D33" s="1" t="s">
        <v>155</v>
      </c>
      <c r="E33" s="1" t="s">
        <v>156</v>
      </c>
      <c r="F33" s="4" t="s">
        <v>5267</v>
      </c>
      <c r="G33" s="1" t="s">
        <v>17</v>
      </c>
      <c r="H33" s="1" t="s">
        <v>18</v>
      </c>
      <c r="I33" s="1" t="s">
        <v>19</v>
      </c>
      <c r="J33" s="1" t="s">
        <v>157</v>
      </c>
      <c r="K33" s="1" t="s">
        <v>21</v>
      </c>
      <c r="L33" s="1" t="str">
        <f>HYPERLINK("https://files.afu.se/Downloads/Transcripts/Fade%20to%20Black%20(Jimmy%20Church)/2023 05 30 - FADE TO BLACK Radio - Ep. 1818 Pete Kelsey  Mapping Skinwalker Ranch_3UmMt89cIQc - transcript (automated).pdf","Transcript Link")</f>
        <v>Transcript Link</v>
      </c>
      <c r="M33" s="2" t="str">
        <f>HYPERLINK("https://files.afu.se/Downloads/Transcripts/Fade%20to%20Black%20(Jimmy%20Church)/2023 05 30 - FADE TO BLACK Radio - Ep. 1818 Pete Kelsey  Mapping Skinwalker Ranch_3UmMt89cIQc - transcript (automated).pdf","Transcript Link")</f>
        <v>Transcript Link</v>
      </c>
    </row>
    <row r="34" spans="1:13" ht="409.5">
      <c r="A34" s="1" t="s">
        <v>153</v>
      </c>
      <c r="B34" s="1" t="s">
        <v>13</v>
      </c>
      <c r="C34" s="4" t="s">
        <v>158</v>
      </c>
      <c r="D34" s="1" t="s">
        <v>159</v>
      </c>
      <c r="E34" s="1" t="s">
        <v>160</v>
      </c>
      <c r="F34" s="4" t="s">
        <v>5267</v>
      </c>
      <c r="G34" s="1" t="s">
        <v>17</v>
      </c>
      <c r="H34" s="1" t="s">
        <v>18</v>
      </c>
      <c r="I34" s="1" t="s">
        <v>19</v>
      </c>
      <c r="J34" s="1" t="s">
        <v>161</v>
      </c>
      <c r="K34" s="1" t="s">
        <v>21</v>
      </c>
      <c r="L34" s="1" t="str">
        <f>HYPERLINK("https://files.afu.se/Downloads/Transcripts/Fade%20to%20Black%20(Jimmy%20Church)/2023 05 30 - FADE TO BLACK Radio - F2B BREAKING NEWS  Tuesday, May 30th, 2023_y-Y8OMWdqjs - transcript (automated).pdf","Transcript Link")</f>
        <v>Transcript Link</v>
      </c>
      <c r="M34" s="2" t="str">
        <f>HYPERLINK("https://files.afu.se/Downloads/Transcripts/Fade%20to%20Black%20(Jimmy%20Church)/2023 05 30 - FADE TO BLACK Radio - F2B BREAKING NEWS  Tuesday, May 30th, 2023_y-Y8OMWdqjs - transcript (automated).pdf","Transcript Link")</f>
        <v>Transcript Link</v>
      </c>
    </row>
    <row r="35" spans="1:13" ht="409.5">
      <c r="A35" s="1" t="s">
        <v>162</v>
      </c>
      <c r="B35" s="1" t="s">
        <v>13</v>
      </c>
      <c r="C35" s="4" t="s">
        <v>163</v>
      </c>
      <c r="D35" s="1" t="s">
        <v>164</v>
      </c>
      <c r="E35" s="1" t="s">
        <v>165</v>
      </c>
      <c r="F35" s="4" t="s">
        <v>5267</v>
      </c>
      <c r="G35" s="1" t="s">
        <v>17</v>
      </c>
      <c r="H35" s="1" t="s">
        <v>18</v>
      </c>
      <c r="I35" s="1" t="s">
        <v>19</v>
      </c>
      <c r="J35" s="1" t="s">
        <v>166</v>
      </c>
      <c r="K35" s="1" t="s">
        <v>21</v>
      </c>
      <c r="L35" s="1" t="str">
        <f>HYPERLINK("https://files.afu.se/Downloads/Transcripts/Fade%20to%20Black%20(Jimmy%20Church)/2023 05 29 - FADE TO BLACK Radio - Ep. 1817 Denise Stoner  Alien Abductions_vJShi9Y1uvI - transcript (automated).pdf","Transcript Link")</f>
        <v>Transcript Link</v>
      </c>
      <c r="M35" s="2" t="str">
        <f>HYPERLINK("https://files.afu.se/Downloads/Transcripts/Fade%20to%20Black%20(Jimmy%20Church)/2023 05 29 - FADE TO BLACK Radio - Ep. 1817 Denise Stoner  Alien Abductions_vJShi9Y1uvI - transcript (automated).pdf","Transcript Link")</f>
        <v>Transcript Link</v>
      </c>
    </row>
    <row r="36" spans="1:13" ht="409.5">
      <c r="A36" s="1" t="s">
        <v>162</v>
      </c>
      <c r="B36" s="1" t="s">
        <v>13</v>
      </c>
      <c r="C36" s="4" t="s">
        <v>167</v>
      </c>
      <c r="D36" s="1" t="s">
        <v>168</v>
      </c>
      <c r="E36" s="1" t="s">
        <v>169</v>
      </c>
      <c r="F36" s="4" t="s">
        <v>5267</v>
      </c>
      <c r="G36" s="1" t="s">
        <v>17</v>
      </c>
      <c r="H36" s="1" t="s">
        <v>18</v>
      </c>
      <c r="I36" s="1" t="s">
        <v>19</v>
      </c>
      <c r="J36" s="1" t="s">
        <v>170</v>
      </c>
      <c r="K36" s="1" t="s">
        <v>21</v>
      </c>
      <c r="L36" s="1" t="str">
        <f>HYPERLINK("https://files.afu.se/Downloads/Transcripts/Fade%20to%20Black%20(Jimmy%20Church)/2023 05 29 - FADE TO BLACK Radio - F2B BREAKING NEWS  Monday, May 29th, 2023_Q9wSj2oHyo8 - transcript (automated).pdf","Transcript Link")</f>
        <v>Transcript Link</v>
      </c>
      <c r="M36" s="2" t="str">
        <f>HYPERLINK("https://files.afu.se/Downloads/Transcripts/Fade%20to%20Black%20(Jimmy%20Church)/2023 05 29 - FADE TO BLACK Radio - F2B BREAKING NEWS  Monday, May 29th, 2023_Q9wSj2oHyo8 - transcript (automated).pdf","Transcript Link")</f>
        <v>Transcript Link</v>
      </c>
    </row>
    <row r="37" spans="1:13" ht="409.5">
      <c r="A37" s="1" t="s">
        <v>171</v>
      </c>
      <c r="B37" s="1" t="s">
        <v>13</v>
      </c>
      <c r="C37" s="4" t="s">
        <v>172</v>
      </c>
      <c r="D37" s="1" t="s">
        <v>173</v>
      </c>
      <c r="E37" s="1" t="s">
        <v>174</v>
      </c>
      <c r="F37" s="4" t="s">
        <v>5267</v>
      </c>
      <c r="G37" s="1" t="s">
        <v>17</v>
      </c>
      <c r="H37" s="1" t="s">
        <v>18</v>
      </c>
      <c r="I37" s="1" t="s">
        <v>19</v>
      </c>
      <c r="J37" s="1" t="s">
        <v>175</v>
      </c>
      <c r="K37" s="1" t="s">
        <v>21</v>
      </c>
      <c r="L37" s="1" t="str">
        <f>HYPERLINK("https://files.afu.se/Downloads/Transcripts/Fade%20to%20Black%20(Jimmy%20Church)/2023 05 25 - FADE TO BLACK Radio - Ep. 1816 Terry Tibando  UFOs, CE5, and ET Contact_CbjZqpdqnx8 - transcript (automated).pdf","Transcript Link")</f>
        <v>Transcript Link</v>
      </c>
      <c r="M37" s="2" t="str">
        <f>HYPERLINK("https://files.afu.se/Downloads/Transcripts/Fade%20to%20Black%20(Jimmy%20Church)/2023 05 25 - FADE TO BLACK Radio - Ep. 1816 Terry Tibando  UFOs, CE5, and ET Contact_CbjZqpdqnx8 - transcript (automated).pdf","Transcript Link")</f>
        <v>Transcript Link</v>
      </c>
    </row>
    <row r="38" spans="1:13" ht="409.5">
      <c r="A38" s="1" t="s">
        <v>171</v>
      </c>
      <c r="B38" s="1" t="s">
        <v>13</v>
      </c>
      <c r="C38" s="4" t="s">
        <v>176</v>
      </c>
      <c r="D38" s="1" t="s">
        <v>177</v>
      </c>
      <c r="E38" s="1" t="s">
        <v>178</v>
      </c>
      <c r="F38" s="4" t="s">
        <v>5267</v>
      </c>
      <c r="G38" s="1" t="s">
        <v>17</v>
      </c>
      <c r="H38" s="1" t="s">
        <v>18</v>
      </c>
      <c r="I38" s="1" t="s">
        <v>19</v>
      </c>
      <c r="J38" s="1" t="s">
        <v>179</v>
      </c>
      <c r="K38" s="1" t="s">
        <v>21</v>
      </c>
      <c r="L38" s="1" t="str">
        <f>HYPERLINK("https://files.afu.se/Downloads/Transcripts/Fade%20to%20Black%20(Jimmy%20Church)/2023 05 25 - FADE TO BLACK Radio - F2B BREAKING NEWS  Thursday, May 25th, 2023_ccC2iaIpun8 - transcript (automated).pdf","Transcript Link")</f>
        <v>Transcript Link</v>
      </c>
      <c r="M38" s="2" t="str">
        <f>HYPERLINK("https://files.afu.se/Downloads/Transcripts/Fade%20to%20Black%20(Jimmy%20Church)/2023 05 25 - FADE TO BLACK Radio - F2B BREAKING NEWS  Thursday, May 25th, 2023_ccC2iaIpun8 - transcript (automated).pdf","Transcript Link")</f>
        <v>Transcript Link</v>
      </c>
    </row>
    <row r="39" spans="1:13" ht="409.5">
      <c r="A39" s="1" t="s">
        <v>180</v>
      </c>
      <c r="B39" s="1" t="s">
        <v>13</v>
      </c>
      <c r="C39" s="4" t="s">
        <v>181</v>
      </c>
      <c r="D39" s="1" t="s">
        <v>182</v>
      </c>
      <c r="E39" s="1" t="s">
        <v>183</v>
      </c>
      <c r="F39" s="4" t="s">
        <v>5267</v>
      </c>
      <c r="G39" s="1" t="s">
        <v>17</v>
      </c>
      <c r="H39" s="1" t="s">
        <v>18</v>
      </c>
      <c r="I39" s="1" t="s">
        <v>19</v>
      </c>
      <c r="J39" s="1" t="s">
        <v>184</v>
      </c>
      <c r="K39" s="1" t="s">
        <v>21</v>
      </c>
      <c r="L39" s="1" t="str">
        <f>HYPERLINK("https://files.afu.se/Downloads/Transcripts/Fade%20to%20Black%20(Jimmy%20Church)/2023 05 24 - FADE TO BLACK Radio - Ep. 1815 Drew Beeson  DB Cooper, the Zodiac Killer_DOODDCybZ3c - transcript (automated).pdf","Transcript Link")</f>
        <v>Transcript Link</v>
      </c>
      <c r="M39" s="2" t="str">
        <f>HYPERLINK("https://files.afu.se/Downloads/Transcripts/Fade%20to%20Black%20(Jimmy%20Church)/2023 05 24 - FADE TO BLACK Radio - Ep. 1815 Drew Beeson  DB Cooper, the Zodiac Killer_DOODDCybZ3c - transcript (automated).pdf","Transcript Link")</f>
        <v>Transcript Link</v>
      </c>
    </row>
    <row r="40" spans="1:13" ht="409.5">
      <c r="A40" s="1" t="s">
        <v>171</v>
      </c>
      <c r="B40" s="1" t="s">
        <v>13</v>
      </c>
      <c r="C40" s="4" t="s">
        <v>185</v>
      </c>
      <c r="D40" s="1" t="s">
        <v>186</v>
      </c>
      <c r="E40" s="1" t="s">
        <v>187</v>
      </c>
      <c r="F40" s="4" t="s">
        <v>5267</v>
      </c>
      <c r="G40" s="1" t="s">
        <v>17</v>
      </c>
      <c r="H40" s="1" t="s">
        <v>18</v>
      </c>
      <c r="I40" s="1" t="s">
        <v>19</v>
      </c>
      <c r="J40" s="1" t="s">
        <v>188</v>
      </c>
      <c r="K40" s="1" t="s">
        <v>21</v>
      </c>
      <c r="L40" s="1" t="str">
        <f>HYPERLINK("https://files.afu.se/Downloads/Transcripts/Fade%20to%20Black%20(Jimmy%20Church)/2023 05 25 - FADE TO BLACK Radio - Secret of Skinwalker Ranch S4 E6 Review w  Cristina Gomez_bhk8YbahgJc - transcript (automated).pdf","Transcript Link")</f>
        <v>Transcript Link</v>
      </c>
      <c r="M40" s="2" t="str">
        <f>HYPERLINK("https://files.afu.se/Downloads/Transcripts/Fade%20to%20Black%20(Jimmy%20Church)/2023 05 25 - FADE TO BLACK Radio - Secret of Skinwalker Ranch S4 E6 Review w  Cristina Gomez_bhk8YbahgJc - transcript (automated).pdf","Transcript Link")</f>
        <v>Transcript Link</v>
      </c>
    </row>
    <row r="41" spans="1:13" ht="409.5">
      <c r="A41" s="1" t="s">
        <v>180</v>
      </c>
      <c r="B41" s="1" t="s">
        <v>13</v>
      </c>
      <c r="C41" s="4" t="s">
        <v>189</v>
      </c>
      <c r="D41" s="1" t="s">
        <v>190</v>
      </c>
      <c r="E41" s="1" t="s">
        <v>191</v>
      </c>
      <c r="F41" s="4" t="s">
        <v>5267</v>
      </c>
      <c r="G41" s="1" t="s">
        <v>17</v>
      </c>
      <c r="H41" s="1" t="s">
        <v>18</v>
      </c>
      <c r="I41" s="1" t="s">
        <v>19</v>
      </c>
      <c r="J41" s="1" t="s">
        <v>192</v>
      </c>
      <c r="K41" s="1" t="s">
        <v>21</v>
      </c>
      <c r="L41" s="1" t="str">
        <f>HYPERLINK("https://files.afu.se/Downloads/Transcripts/Fade%20to%20Black%20(Jimmy%20Church)/2023 05 24 - FADE TO BLACK Radio - F2B BREAKING NEWS  Wednesday, May 24th, 2023_tZcL-ZR8Vkk - transcript (automated).pdf","Transcript Link")</f>
        <v>Transcript Link</v>
      </c>
      <c r="M41" s="2" t="str">
        <f>HYPERLINK("https://files.afu.se/Downloads/Transcripts/Fade%20to%20Black%20(Jimmy%20Church)/2023 05 24 - FADE TO BLACK Radio - F2B BREAKING NEWS  Wednesday, May 24th, 2023_tZcL-ZR8Vkk - transcript (automated).pdf","Transcript Link")</f>
        <v>Transcript Link</v>
      </c>
    </row>
    <row r="42" spans="1:13" ht="409.5">
      <c r="A42" s="1" t="s">
        <v>193</v>
      </c>
      <c r="B42" s="1" t="s">
        <v>13</v>
      </c>
      <c r="C42" s="4" t="s">
        <v>194</v>
      </c>
      <c r="D42" s="1" t="s">
        <v>195</v>
      </c>
      <c r="E42" s="1" t="s">
        <v>196</v>
      </c>
      <c r="F42" s="4" t="s">
        <v>5267</v>
      </c>
      <c r="G42" s="1" t="s">
        <v>17</v>
      </c>
      <c r="H42" s="1" t="s">
        <v>18</v>
      </c>
      <c r="I42" s="1" t="s">
        <v>19</v>
      </c>
      <c r="J42" s="1" t="s">
        <v>197</v>
      </c>
      <c r="K42" s="1" t="s">
        <v>21</v>
      </c>
      <c r="L42" s="1" t="str">
        <f>HYPERLINK("https://files.afu.se/Downloads/Transcripts/Fade%20to%20Black%20(Jimmy%20Church)/2023 05 23 - FADE TO BLACK Radio - Ep. 1814 Jean Broida  Taboo Topics_Yz97-Pu5fDo - transcript (automated).pdf","Transcript Link")</f>
        <v>Transcript Link</v>
      </c>
      <c r="M42" s="2" t="str">
        <f>HYPERLINK("https://files.afu.se/Downloads/Transcripts/Fade%20to%20Black%20(Jimmy%20Church)/2023 05 23 - FADE TO BLACK Radio - Ep. 1814 Jean Broida  Taboo Topics_Yz97-Pu5fDo - transcript (automated).pdf","Transcript Link")</f>
        <v>Transcript Link</v>
      </c>
    </row>
    <row r="43" spans="1:13" ht="409.5">
      <c r="A43" s="1" t="s">
        <v>193</v>
      </c>
      <c r="B43" s="1" t="s">
        <v>13</v>
      </c>
      <c r="C43" s="4" t="s">
        <v>198</v>
      </c>
      <c r="D43" s="1" t="s">
        <v>199</v>
      </c>
      <c r="E43" s="1" t="s">
        <v>200</v>
      </c>
      <c r="F43" s="4" t="s">
        <v>5267</v>
      </c>
      <c r="G43" s="1" t="s">
        <v>17</v>
      </c>
      <c r="H43" s="1" t="s">
        <v>18</v>
      </c>
      <c r="I43" s="1" t="s">
        <v>19</v>
      </c>
      <c r="J43" s="1" t="s">
        <v>201</v>
      </c>
      <c r="K43" s="1" t="s">
        <v>21</v>
      </c>
      <c r="L43" s="1" t="str">
        <f>HYPERLINK("https://files.afu.se/Downloads/Transcripts/Fade%20to%20Black%20(Jimmy%20Church)/2023 05 23 - FADE TO BLACK Radio - F2B BREAKING NEWS  Tuesday, May 23rd, 2023_bynNrCwdq_4 - transcript (automated).pdf","Transcript Link")</f>
        <v>Transcript Link</v>
      </c>
      <c r="M43" s="2" t="str">
        <f>HYPERLINK("https://files.afu.se/Downloads/Transcripts/Fade%20to%20Black%20(Jimmy%20Church)/2023 05 23 - FADE TO BLACK Radio - F2B BREAKING NEWS  Tuesday, May 23rd, 2023_bynNrCwdq_4 - transcript (automated).pdf","Transcript Link")</f>
        <v>Transcript Link</v>
      </c>
    </row>
    <row r="44" spans="1:13" ht="409.5">
      <c r="A44" s="1" t="s">
        <v>202</v>
      </c>
      <c r="B44" s="1" t="s">
        <v>13</v>
      </c>
      <c r="C44" s="4" t="s">
        <v>203</v>
      </c>
      <c r="D44" s="1" t="s">
        <v>204</v>
      </c>
      <c r="E44" s="1" t="s">
        <v>205</v>
      </c>
      <c r="F44" s="4" t="s">
        <v>5267</v>
      </c>
      <c r="G44" s="1" t="s">
        <v>17</v>
      </c>
      <c r="H44" s="1" t="s">
        <v>18</v>
      </c>
      <c r="I44" s="1" t="s">
        <v>19</v>
      </c>
      <c r="J44" s="1" t="s">
        <v>206</v>
      </c>
      <c r="K44" s="1" t="s">
        <v>21</v>
      </c>
      <c r="L44" s="1" t="str">
        <f>HYPERLINK("https://files.afu.se/Downloads/Transcripts/Fade%20to%20Black%20(Jimmy%20Church)/2023 05 22 - FADE TO BLACK Radio - Ep. 1813 Tea Krulos  The Chicago Mothman_yjvrexLxtqE - transcript (automated).pdf","Transcript Link")</f>
        <v>Transcript Link</v>
      </c>
      <c r="M44" s="2" t="str">
        <f>HYPERLINK("https://files.afu.se/Downloads/Transcripts/Fade%20to%20Black%20(Jimmy%20Church)/2023 05 22 - FADE TO BLACK Radio - Ep. 1813 Tea Krulos  The Chicago Mothman_yjvrexLxtqE - transcript (automated).pdf","Transcript Link")</f>
        <v>Transcript Link</v>
      </c>
    </row>
    <row r="45" spans="1:13" ht="409.5">
      <c r="A45" s="1" t="s">
        <v>202</v>
      </c>
      <c r="B45" s="1" t="s">
        <v>13</v>
      </c>
      <c r="C45" s="4" t="s">
        <v>207</v>
      </c>
      <c r="D45" s="1" t="s">
        <v>208</v>
      </c>
      <c r="E45" s="1" t="s">
        <v>209</v>
      </c>
      <c r="F45" s="4" t="s">
        <v>5267</v>
      </c>
      <c r="G45" s="1" t="s">
        <v>17</v>
      </c>
      <c r="H45" s="1" t="s">
        <v>18</v>
      </c>
      <c r="I45" s="1" t="s">
        <v>19</v>
      </c>
      <c r="J45" s="1" t="s">
        <v>210</v>
      </c>
      <c r="K45" s="1" t="s">
        <v>21</v>
      </c>
      <c r="L45" s="1" t="str">
        <f>HYPERLINK("https://files.afu.se/Downloads/Transcripts/Fade%20to%20Black%20(Jimmy%20Church)/2023 05 22 - FADE TO BLACK Radio - F2B BREAKING NEWS  Monday, May 22nd, 2023_Hj0g3MSHDWo - transcript (automated).pdf","Transcript Link")</f>
        <v>Transcript Link</v>
      </c>
      <c r="M45" s="2" t="str">
        <f>HYPERLINK("https://files.afu.se/Downloads/Transcripts/Fade%20to%20Black%20(Jimmy%20Church)/2023 05 22 - FADE TO BLACK Radio - F2B BREAKING NEWS  Monday, May 22nd, 2023_Hj0g3MSHDWo - transcript (automated).pdf","Transcript Link")</f>
        <v>Transcript Link</v>
      </c>
    </row>
    <row r="46" spans="1:13" ht="409.5">
      <c r="A46" s="1" t="s">
        <v>211</v>
      </c>
      <c r="B46" s="1" t="s">
        <v>13</v>
      </c>
      <c r="C46" s="4" t="s">
        <v>212</v>
      </c>
      <c r="D46" s="1" t="s">
        <v>213</v>
      </c>
      <c r="E46" s="1" t="s">
        <v>214</v>
      </c>
      <c r="F46" s="4" t="s">
        <v>5267</v>
      </c>
      <c r="G46" s="1" t="s">
        <v>17</v>
      </c>
      <c r="H46" s="1" t="s">
        <v>18</v>
      </c>
      <c r="I46" s="1" t="s">
        <v>19</v>
      </c>
      <c r="J46" s="1" t="s">
        <v>215</v>
      </c>
      <c r="K46" s="1" t="s">
        <v>21</v>
      </c>
      <c r="L46" s="1" t="str">
        <f>HYPERLINK("https://files.afu.se/Downloads/Transcripts/Fade%20to%20Black%20(Jimmy%20Church)/2023 05 18 - FADE TO BLACK Radio - Ep. 1812 Dr. Bruce Cornet  Ice Ages and Pyramids!_aj6G1tBYItk - transcript (automated).pdf","Transcript Link")</f>
        <v>Transcript Link</v>
      </c>
      <c r="M46" s="2" t="str">
        <f>HYPERLINK("https://files.afu.se/Downloads/Transcripts/Fade%20to%20Black%20(Jimmy%20Church)/2023 05 18 - FADE TO BLACK Radio - Ep. 1812 Dr. Bruce Cornet  Ice Ages and Pyramids!_aj6G1tBYItk - transcript (automated).pdf","Transcript Link")</f>
        <v>Transcript Link</v>
      </c>
    </row>
    <row r="47" spans="1:13" ht="409.5">
      <c r="A47" s="1" t="s">
        <v>211</v>
      </c>
      <c r="B47" s="1" t="s">
        <v>13</v>
      </c>
      <c r="C47" s="4" t="s">
        <v>216</v>
      </c>
      <c r="D47" s="1" t="s">
        <v>217</v>
      </c>
      <c r="E47" s="1" t="s">
        <v>218</v>
      </c>
      <c r="F47" s="4" t="s">
        <v>5267</v>
      </c>
      <c r="G47" s="1" t="s">
        <v>17</v>
      </c>
      <c r="H47" s="1" t="s">
        <v>18</v>
      </c>
      <c r="I47" s="1" t="s">
        <v>19</v>
      </c>
      <c r="J47" s="1" t="s">
        <v>219</v>
      </c>
      <c r="K47" s="1" t="s">
        <v>21</v>
      </c>
      <c r="L47" s="1" t="str">
        <f>HYPERLINK("https://files.afu.se/Downloads/Transcripts/Fade%20to%20Black%20(Jimmy%20Church)/2023 05 18 - FADE TO BLACK Radio - F2B BREAKING NEWS  Thursday, May 18th, 2023_zcV7A8PpDEk - transcript (automated).pdf","Transcript Link")</f>
        <v>Transcript Link</v>
      </c>
      <c r="M47" s="2" t="str">
        <f>HYPERLINK("https://files.afu.se/Downloads/Transcripts/Fade%20to%20Black%20(Jimmy%20Church)/2023 05 18 - FADE TO BLACK Radio - F2B BREAKING NEWS  Thursday, May 18th, 2023_zcV7A8PpDEk - transcript (automated).pdf","Transcript Link")</f>
        <v>Transcript Link</v>
      </c>
    </row>
    <row r="48" spans="1:13" ht="409.5">
      <c r="A48" s="1" t="s">
        <v>220</v>
      </c>
      <c r="B48" s="1" t="s">
        <v>13</v>
      </c>
      <c r="C48" s="4" t="s">
        <v>221</v>
      </c>
      <c r="D48" s="1" t="s">
        <v>222</v>
      </c>
      <c r="E48" s="1" t="s">
        <v>223</v>
      </c>
      <c r="F48" s="4" t="s">
        <v>5267</v>
      </c>
      <c r="G48" s="1" t="s">
        <v>17</v>
      </c>
      <c r="H48" s="1" t="s">
        <v>18</v>
      </c>
      <c r="I48" s="1" t="s">
        <v>19</v>
      </c>
      <c r="J48" s="1" t="s">
        <v>224</v>
      </c>
      <c r="K48" s="1" t="s">
        <v>21</v>
      </c>
      <c r="L48" s="1" t="str">
        <f>HYPERLINK("https://files.afu.se/Downloads/Transcripts/Fade%20to%20Black%20(Jimmy%20Church)/2023 05 17 - FADE TO BLACK Radio - Ep. 1811 Maureen St. Germain  Elevate to 5D!_R8C4WBN1XtQ - transcript (automated).pdf","Transcript Link")</f>
        <v>Transcript Link</v>
      </c>
      <c r="M48" s="2" t="str">
        <f>HYPERLINK("https://files.afu.se/Downloads/Transcripts/Fade%20to%20Black%20(Jimmy%20Church)/2023 05 17 - FADE TO BLACK Radio - Ep. 1811 Maureen St. Germain  Elevate to 5D!_R8C4WBN1XtQ - transcript (automated).pdf","Transcript Link")</f>
        <v>Transcript Link</v>
      </c>
    </row>
    <row r="49" spans="1:13" ht="409.5">
      <c r="A49" s="1" t="s">
        <v>211</v>
      </c>
      <c r="B49" s="1" t="s">
        <v>13</v>
      </c>
      <c r="C49" s="4" t="s">
        <v>225</v>
      </c>
      <c r="D49" s="1" t="s">
        <v>226</v>
      </c>
      <c r="E49" s="1" t="s">
        <v>227</v>
      </c>
      <c r="F49" s="4" t="s">
        <v>5267</v>
      </c>
      <c r="G49" s="1" t="s">
        <v>17</v>
      </c>
      <c r="H49" s="1" t="s">
        <v>18</v>
      </c>
      <c r="I49" s="1" t="s">
        <v>19</v>
      </c>
      <c r="J49" s="1" t="s">
        <v>228</v>
      </c>
      <c r="K49" s="1" t="s">
        <v>21</v>
      </c>
      <c r="L49" s="1" t="str">
        <f>HYPERLINK("https://files.afu.se/Downloads/Transcripts/Fade%20to%20Black%20(Jimmy%20Church)/2023 05 18 - FADE TO BLACK Radio - Secret of Skinwalker Ranch S4 E5 Review w  Cristina Gomez_RYv4k4WoNEc - transcript (automated).pdf","Transcript Link")</f>
        <v>Transcript Link</v>
      </c>
      <c r="M49" s="2" t="str">
        <f>HYPERLINK("https://files.afu.se/Downloads/Transcripts/Fade%20to%20Black%20(Jimmy%20Church)/2023 05 18 - FADE TO BLACK Radio - Secret of Skinwalker Ranch S4 E5 Review w  Cristina Gomez_RYv4k4WoNEc - transcript (automated).pdf","Transcript Link")</f>
        <v>Transcript Link</v>
      </c>
    </row>
    <row r="50" spans="1:13" ht="409.5">
      <c r="A50" s="1" t="s">
        <v>220</v>
      </c>
      <c r="B50" s="1" t="s">
        <v>13</v>
      </c>
      <c r="C50" s="4" t="s">
        <v>229</v>
      </c>
      <c r="D50" s="1" t="s">
        <v>230</v>
      </c>
      <c r="E50" s="1" t="s">
        <v>231</v>
      </c>
      <c r="F50" s="4" t="s">
        <v>5267</v>
      </c>
      <c r="G50" s="1" t="s">
        <v>17</v>
      </c>
      <c r="H50" s="1" t="s">
        <v>18</v>
      </c>
      <c r="I50" s="1" t="s">
        <v>19</v>
      </c>
      <c r="J50" s="1" t="s">
        <v>232</v>
      </c>
      <c r="K50" s="1" t="s">
        <v>21</v>
      </c>
      <c r="L50" s="1" t="str">
        <f>HYPERLINK("https://files.afu.se/Downloads/Transcripts/Fade%20to%20Black%20(Jimmy%20Church)/2023 05 17 - FADE TO BLACK Radio - F2B BREAKING NEWS  Wednesday, May 17th, 2023_i3Qj_DV2BzA - transcript (automated).pdf","Transcript Link")</f>
        <v>Transcript Link</v>
      </c>
      <c r="M50" s="2" t="str">
        <f>HYPERLINK("https://files.afu.se/Downloads/Transcripts/Fade%20to%20Black%20(Jimmy%20Church)/2023 05 17 - FADE TO BLACK Radio - F2B BREAKING NEWS  Wednesday, May 17th, 2023_i3Qj_DV2BzA - transcript (automated).pdf","Transcript Link")</f>
        <v>Transcript Link</v>
      </c>
    </row>
    <row r="51" spans="1:13" ht="409.5">
      <c r="A51" s="1" t="s">
        <v>211</v>
      </c>
      <c r="B51" s="1" t="s">
        <v>13</v>
      </c>
      <c r="C51" s="4" t="s">
        <v>233</v>
      </c>
      <c r="D51" s="1" t="s">
        <v>234</v>
      </c>
      <c r="E51" s="1" t="s">
        <v>235</v>
      </c>
      <c r="F51" s="4" t="s">
        <v>5267</v>
      </c>
      <c r="G51" s="1" t="s">
        <v>17</v>
      </c>
      <c r="H51" s="1" t="s">
        <v>18</v>
      </c>
      <c r="I51" s="1" t="s">
        <v>19</v>
      </c>
      <c r="J51" s="1" t="s">
        <v>236</v>
      </c>
      <c r="K51" s="1" t="s">
        <v>21</v>
      </c>
      <c r="L51" s="1" t="str">
        <f>HYPERLINK("https://files.afu.se/Downloads/Transcripts/Fade%20to%20Black%20(Jimmy%20Church)/2023 05 18 - FADE TO BLACK Radio - LifeWave CEO David Schmidt and X39_F6R452AUH74 - transcript (automated).pdf","Transcript Link")</f>
        <v>Transcript Link</v>
      </c>
      <c r="M51" s="2" t="str">
        <f>HYPERLINK("https://files.afu.se/Downloads/Transcripts/Fade%20to%20Black%20(Jimmy%20Church)/2023 05 18 - FADE TO BLACK Radio - LifeWave CEO David Schmidt and X39_F6R452AUH74 - transcript (automated).pdf","Transcript Link")</f>
        <v>Transcript Link</v>
      </c>
    </row>
    <row r="52" spans="1:13" ht="409.5">
      <c r="A52" s="1" t="s">
        <v>237</v>
      </c>
      <c r="B52" s="1" t="s">
        <v>13</v>
      </c>
      <c r="C52" s="4" t="s">
        <v>238</v>
      </c>
      <c r="D52" s="1" t="s">
        <v>239</v>
      </c>
      <c r="E52" s="1" t="s">
        <v>240</v>
      </c>
      <c r="F52" s="4" t="s">
        <v>5267</v>
      </c>
      <c r="G52" s="1" t="s">
        <v>17</v>
      </c>
      <c r="H52" s="1" t="s">
        <v>18</v>
      </c>
      <c r="I52" s="1" t="s">
        <v>19</v>
      </c>
      <c r="J52" s="1" t="s">
        <v>241</v>
      </c>
      <c r="K52" s="1" t="s">
        <v>21</v>
      </c>
      <c r="L52" s="1" t="str">
        <f>HYPERLINK("https://files.afu.se/Downloads/Transcripts/Fade%20to%20Black%20(Jimmy%20Church)/2023 05 16 - FADE TO BLACK Radio - Ep. 1810 Whitley Strieber  New #1 Book  'Them'_1ZU3aTEj1NQ - transcript (automated).pdf","Transcript Link")</f>
        <v>Transcript Link</v>
      </c>
      <c r="M52" s="2" t="str">
        <f>HYPERLINK("https://files.afu.se/Downloads/Transcripts/Fade%20to%20Black%20(Jimmy%20Church)/2023 05 16 - FADE TO BLACK Radio - Ep. 1810 Whitley Strieber  New #1 Book  'Them'_1ZU3aTEj1NQ - transcript (automated).pdf","Transcript Link")</f>
        <v>Transcript Link</v>
      </c>
    </row>
    <row r="53" spans="1:13" ht="409.5">
      <c r="A53" s="1" t="s">
        <v>237</v>
      </c>
      <c r="B53" s="1" t="s">
        <v>13</v>
      </c>
      <c r="C53" s="4" t="s">
        <v>242</v>
      </c>
      <c r="D53" s="1" t="s">
        <v>243</v>
      </c>
      <c r="E53" s="1" t="s">
        <v>244</v>
      </c>
      <c r="F53" s="4" t="s">
        <v>5267</v>
      </c>
      <c r="G53" s="1" t="s">
        <v>17</v>
      </c>
      <c r="H53" s="1" t="s">
        <v>18</v>
      </c>
      <c r="I53" s="1" t="s">
        <v>19</v>
      </c>
      <c r="J53" s="1" t="s">
        <v>245</v>
      </c>
      <c r="K53" s="1" t="s">
        <v>21</v>
      </c>
      <c r="L53" s="1" t="str">
        <f>HYPERLINK("https://files.afu.se/Downloads/Transcripts/Fade%20to%20Black%20(Jimmy%20Church)/2023 05 16 - FADE TO BLACK Radio - F2B BREAKING NEWS  Tuesday, May 16th, 2023_MTx30dMtcUw - transcript (automated).pdf","Transcript Link")</f>
        <v>Transcript Link</v>
      </c>
      <c r="M53" s="2" t="str">
        <f>HYPERLINK("https://files.afu.se/Downloads/Transcripts/Fade%20to%20Black%20(Jimmy%20Church)/2023 05 16 - FADE TO BLACK Radio - F2B BREAKING NEWS  Tuesday, May 16th, 2023_MTx30dMtcUw - transcript (automated).pdf","Transcript Link")</f>
        <v>Transcript Link</v>
      </c>
    </row>
    <row r="54" spans="1:13" ht="409.5">
      <c r="A54" s="1" t="s">
        <v>246</v>
      </c>
      <c r="B54" s="1" t="s">
        <v>13</v>
      </c>
      <c r="C54" s="4" t="s">
        <v>247</v>
      </c>
      <c r="D54" s="1" t="s">
        <v>248</v>
      </c>
      <c r="E54" s="1" t="s">
        <v>249</v>
      </c>
      <c r="F54" s="4" t="s">
        <v>5267</v>
      </c>
      <c r="G54" s="1" t="s">
        <v>17</v>
      </c>
      <c r="H54" s="1" t="s">
        <v>18</v>
      </c>
      <c r="I54" s="1" t="s">
        <v>19</v>
      </c>
      <c r="J54" s="1" t="s">
        <v>250</v>
      </c>
      <c r="K54" s="1" t="s">
        <v>21</v>
      </c>
      <c r="L54" s="1" t="str">
        <f>HYPERLINK("https://files.afu.se/Downloads/Transcripts/Fade%20to%20Black%20(Jimmy%20Church)/2023 05 15 - FADE TO BLACK Radio - Ep. 1809 AMA  Ask Jimmy Anything!!!_Hm0IbqPLoms - transcript (automated).pdf","Transcript Link")</f>
        <v>Transcript Link</v>
      </c>
      <c r="M54" s="2" t="str">
        <f>HYPERLINK("https://files.afu.se/Downloads/Transcripts/Fade%20to%20Black%20(Jimmy%20Church)/2023 05 15 - FADE TO BLACK Radio - Ep. 1809 AMA  Ask Jimmy Anything!!!_Hm0IbqPLoms - transcript (automated).pdf","Transcript Link")</f>
        <v>Transcript Link</v>
      </c>
    </row>
    <row r="55" spans="1:13" ht="409.5">
      <c r="A55" s="1" t="s">
        <v>246</v>
      </c>
      <c r="B55" s="1" t="s">
        <v>13</v>
      </c>
      <c r="C55" s="4" t="s">
        <v>251</v>
      </c>
      <c r="D55" s="1" t="s">
        <v>252</v>
      </c>
      <c r="E55" s="1" t="s">
        <v>253</v>
      </c>
      <c r="F55" s="4" t="s">
        <v>5267</v>
      </c>
      <c r="G55" s="1" t="s">
        <v>17</v>
      </c>
      <c r="H55" s="1" t="s">
        <v>18</v>
      </c>
      <c r="I55" s="1" t="s">
        <v>19</v>
      </c>
      <c r="J55" s="1" t="s">
        <v>254</v>
      </c>
      <c r="K55" s="1" t="s">
        <v>21</v>
      </c>
      <c r="L55" s="1" t="str">
        <f>HYPERLINK("https://files.afu.se/Downloads/Transcripts/Fade%20to%20Black%20(Jimmy%20Church)/2023 05 15 - FADE TO BLACK Radio - F2B BREAKING NEWS  Monday, May 15th, 2023_U_iuCZPRzns - transcript (automated).pdf","Transcript Link")</f>
        <v>Transcript Link</v>
      </c>
      <c r="M55" s="2" t="str">
        <f>HYPERLINK("https://files.afu.se/Downloads/Transcripts/Fade%20to%20Black%20(Jimmy%20Church)/2023 05 15 - FADE TO BLACK Radio - F2B BREAKING NEWS  Monday, May 15th, 2023_U_iuCZPRzns - transcript (automated).pdf","Transcript Link")</f>
        <v>Transcript Link</v>
      </c>
    </row>
    <row r="56" spans="1:13" ht="409.5">
      <c r="A56" s="1" t="s">
        <v>255</v>
      </c>
      <c r="B56" s="1" t="s">
        <v>13</v>
      </c>
      <c r="C56" s="4" t="s">
        <v>256</v>
      </c>
      <c r="D56" s="1" t="s">
        <v>257</v>
      </c>
      <c r="E56" s="1" t="s">
        <v>258</v>
      </c>
      <c r="F56" s="4" t="s">
        <v>5267</v>
      </c>
      <c r="G56" s="1" t="s">
        <v>17</v>
      </c>
      <c r="H56" s="1" t="s">
        <v>18</v>
      </c>
      <c r="I56" s="1" t="s">
        <v>19</v>
      </c>
      <c r="J56" s="1" t="s">
        <v>259</v>
      </c>
      <c r="K56" s="1" t="s">
        <v>21</v>
      </c>
      <c r="L56" s="1" t="str">
        <f>HYPERLINK("https://files.afu.se/Downloads/Transcripts/Fade%20to%20Black%20(Jimmy%20Church)/2023 05 11 - FADE TO BLACK Radio - Ep. 1808 Billy Carson  The 4BK 2023 World Tour!_vuiYHPQFWto - transcript (automated).pdf","Transcript Link")</f>
        <v>Transcript Link</v>
      </c>
      <c r="M56" s="2" t="str">
        <f>HYPERLINK("https://files.afu.se/Downloads/Transcripts/Fade%20to%20Black%20(Jimmy%20Church)/2023 05 11 - FADE TO BLACK Radio - Ep. 1808 Billy Carson  The 4BK 2023 World Tour!_vuiYHPQFWto - transcript (automated).pdf","Transcript Link")</f>
        <v>Transcript Link</v>
      </c>
    </row>
    <row r="57" spans="1:13" ht="409.5">
      <c r="A57" s="1" t="s">
        <v>255</v>
      </c>
      <c r="B57" s="1" t="s">
        <v>13</v>
      </c>
      <c r="C57" s="4" t="s">
        <v>260</v>
      </c>
      <c r="D57" s="1" t="s">
        <v>261</v>
      </c>
      <c r="E57" s="1" t="s">
        <v>262</v>
      </c>
      <c r="F57" s="4" t="s">
        <v>5267</v>
      </c>
      <c r="G57" s="1" t="s">
        <v>17</v>
      </c>
      <c r="H57" s="1" t="s">
        <v>18</v>
      </c>
      <c r="I57" s="1" t="s">
        <v>19</v>
      </c>
      <c r="J57" s="1" t="s">
        <v>263</v>
      </c>
      <c r="K57" s="1" t="s">
        <v>21</v>
      </c>
      <c r="L57" s="1" t="str">
        <f>HYPERLINK("https://files.afu.se/Downloads/Transcripts/Fade%20to%20Black%20(Jimmy%20Church)/2023 05 11 - FADE TO BLACK Radio - F2B BREAKING NEWS  Thursday, May 11th, 2023_6DFg0qiI6l8 - transcript (automated).pdf","Transcript Link")</f>
        <v>Transcript Link</v>
      </c>
      <c r="M57" s="2" t="str">
        <f>HYPERLINK("https://files.afu.se/Downloads/Transcripts/Fade%20to%20Black%20(Jimmy%20Church)/2023 05 11 - FADE TO BLACK Radio - F2B BREAKING NEWS  Thursday, May 11th, 2023_6DFg0qiI6l8 - transcript (automated).pdf","Transcript Link")</f>
        <v>Transcript Link</v>
      </c>
    </row>
    <row r="58" spans="1:13" ht="409.5">
      <c r="A58" s="1" t="s">
        <v>264</v>
      </c>
      <c r="B58" s="1" t="s">
        <v>13</v>
      </c>
      <c r="C58" s="4" t="s">
        <v>265</v>
      </c>
      <c r="D58" s="1" t="s">
        <v>266</v>
      </c>
      <c r="E58" s="1" t="s">
        <v>267</v>
      </c>
      <c r="F58" s="4" t="s">
        <v>5267</v>
      </c>
      <c r="G58" s="1" t="s">
        <v>17</v>
      </c>
      <c r="H58" s="1" t="s">
        <v>18</v>
      </c>
      <c r="I58" s="1" t="s">
        <v>19</v>
      </c>
      <c r="J58" s="1" t="s">
        <v>268</v>
      </c>
      <c r="K58" s="1" t="s">
        <v>21</v>
      </c>
      <c r="L58" s="1" t="str">
        <f>HYPERLINK("https://files.afu.se/Downloads/Transcripts/Fade%20to%20Black%20(Jimmy%20Church)/2023 05 10 - FADE TO BLACK Radio - Ep. 1807 Charles Ostman  Evolution of A.I._vVGKgiLamj8 - transcript (automated).pdf","Transcript Link")</f>
        <v>Transcript Link</v>
      </c>
      <c r="M58" s="2" t="str">
        <f>HYPERLINK("https://files.afu.se/Downloads/Transcripts/Fade%20to%20Black%20(Jimmy%20Church)/2023 05 10 - FADE TO BLACK Radio - Ep. 1807 Charles Ostman  Evolution of A.I._vVGKgiLamj8 - transcript (automated).pdf","Transcript Link")</f>
        <v>Transcript Link</v>
      </c>
    </row>
    <row r="59" spans="1:13" ht="409.5">
      <c r="A59" s="1" t="s">
        <v>255</v>
      </c>
      <c r="B59" s="1" t="s">
        <v>13</v>
      </c>
      <c r="C59" s="4" t="s">
        <v>269</v>
      </c>
      <c r="D59" s="1" t="s">
        <v>270</v>
      </c>
      <c r="E59" s="1" t="s">
        <v>271</v>
      </c>
      <c r="F59" s="4" t="s">
        <v>5267</v>
      </c>
      <c r="G59" s="1" t="s">
        <v>17</v>
      </c>
      <c r="H59" s="1" t="s">
        <v>18</v>
      </c>
      <c r="I59" s="1" t="s">
        <v>19</v>
      </c>
      <c r="J59" s="1" t="s">
        <v>272</v>
      </c>
      <c r="K59" s="1" t="s">
        <v>21</v>
      </c>
      <c r="L59" s="1" t="str">
        <f>HYPERLINK("https://files.afu.se/Downloads/Transcripts/Fade%20to%20Black%20(Jimmy%20Church)/2023 05 11 - FADE TO BLACK Radio - Secret of Skinwalker S4 E4 Review w  Cristina Gomez and Micah Hanks_kMTLUntQYlI - transcript (automated).pdf","Transcript Link")</f>
        <v>Transcript Link</v>
      </c>
      <c r="M59" s="2" t="str">
        <f>HYPERLINK("https://files.afu.se/Downloads/Transcripts/Fade%20to%20Black%20(Jimmy%20Church)/2023 05 11 - FADE TO BLACK Radio - Secret of Skinwalker S4 E4 Review w  Cristina Gomez and Micah Hanks_kMTLUntQYlI - transcript (automated).pdf","Transcript Link")</f>
        <v>Transcript Link</v>
      </c>
    </row>
    <row r="60" spans="1:13" ht="409.5">
      <c r="A60" s="1" t="s">
        <v>264</v>
      </c>
      <c r="B60" s="1" t="s">
        <v>13</v>
      </c>
      <c r="C60" s="4" t="s">
        <v>273</v>
      </c>
      <c r="D60" s="1" t="s">
        <v>274</v>
      </c>
      <c r="E60" s="1" t="s">
        <v>275</v>
      </c>
      <c r="F60" s="4" t="s">
        <v>5267</v>
      </c>
      <c r="G60" s="1" t="s">
        <v>17</v>
      </c>
      <c r="H60" s="1" t="s">
        <v>18</v>
      </c>
      <c r="I60" s="1" t="s">
        <v>19</v>
      </c>
      <c r="J60" s="1" t="s">
        <v>276</v>
      </c>
      <c r="K60" s="1" t="s">
        <v>21</v>
      </c>
      <c r="L60" s="1" t="str">
        <f>HYPERLINK("https://files.afu.se/Downloads/Transcripts/Fade%20to%20Black%20(Jimmy%20Church)/2023 05 10 - FADE TO BLACK Radio - F2B BREAKING NEWS  Wednesday, May 10th, 2023_gWlIlyRcs1s - transcript (automated).pdf","Transcript Link")</f>
        <v>Transcript Link</v>
      </c>
      <c r="M60" s="2" t="str">
        <f>HYPERLINK("https://files.afu.se/Downloads/Transcripts/Fade%20to%20Black%20(Jimmy%20Church)/2023 05 10 - FADE TO BLACK Radio - F2B BREAKING NEWS  Wednesday, May 10th, 2023_gWlIlyRcs1s - transcript (automated).pdf","Transcript Link")</f>
        <v>Transcript Link</v>
      </c>
    </row>
    <row r="61" spans="1:13" ht="409.5">
      <c r="A61" s="1" t="s">
        <v>277</v>
      </c>
      <c r="B61" s="1" t="s">
        <v>13</v>
      </c>
      <c r="C61" s="4" t="s">
        <v>278</v>
      </c>
      <c r="D61" s="1" t="s">
        <v>279</v>
      </c>
      <c r="E61" s="1" t="s">
        <v>280</v>
      </c>
      <c r="F61" s="4" t="s">
        <v>5267</v>
      </c>
      <c r="G61" s="1" t="s">
        <v>17</v>
      </c>
      <c r="H61" s="1" t="s">
        <v>18</v>
      </c>
      <c r="I61" s="1" t="s">
        <v>19</v>
      </c>
      <c r="J61" s="1" t="s">
        <v>281</v>
      </c>
      <c r="K61" s="1" t="s">
        <v>21</v>
      </c>
      <c r="L61" s="1" t="str">
        <f>HYPERLINK("https://files.afu.se/Downloads/Transcripts/Fade%20to%20Black%20(Jimmy%20Church)/2023 05 09 - FADE TO BLACK Radio - Ep. 1806 Dr. Ken Jeremiah  The Spear of Destiny REVEALED_dKqKR2QFoTc - transcript (automated).pdf","Transcript Link")</f>
        <v>Transcript Link</v>
      </c>
      <c r="M61" s="2" t="str">
        <f>HYPERLINK("https://files.afu.se/Downloads/Transcripts/Fade%20to%20Black%20(Jimmy%20Church)/2023 05 09 - FADE TO BLACK Radio - Ep. 1806 Dr. Ken Jeremiah  The Spear of Destiny REVEALED_dKqKR2QFoTc - transcript (automated).pdf","Transcript Link")</f>
        <v>Transcript Link</v>
      </c>
    </row>
    <row r="62" spans="1:13" ht="409.5">
      <c r="A62" s="1" t="s">
        <v>277</v>
      </c>
      <c r="B62" s="1" t="s">
        <v>13</v>
      </c>
      <c r="C62" s="4" t="s">
        <v>282</v>
      </c>
      <c r="D62" s="1" t="s">
        <v>283</v>
      </c>
      <c r="E62" s="1" t="s">
        <v>284</v>
      </c>
      <c r="F62" s="4" t="s">
        <v>5267</v>
      </c>
      <c r="G62" s="1" t="s">
        <v>17</v>
      </c>
      <c r="H62" s="1" t="s">
        <v>18</v>
      </c>
      <c r="I62" s="1" t="s">
        <v>19</v>
      </c>
      <c r="J62" s="1" t="s">
        <v>285</v>
      </c>
      <c r="K62" s="1" t="s">
        <v>21</v>
      </c>
      <c r="L62" s="1" t="str">
        <f>HYPERLINK("https://files.afu.se/Downloads/Transcripts/Fade%20to%20Black%20(Jimmy%20Church)/2023 05 09 - FADE TO BLACK Radio - F2B BREAKING NEWS  Tuesday, May 9th, 2023_NNPHg1iBDEY - transcript (automated).pdf","Transcript Link")</f>
        <v>Transcript Link</v>
      </c>
      <c r="M62" s="2" t="str">
        <f>HYPERLINK("https://files.afu.se/Downloads/Transcripts/Fade%20to%20Black%20(Jimmy%20Church)/2023 05 09 - FADE TO BLACK Radio - F2B BREAKING NEWS  Tuesday, May 9th, 2023_NNPHg1iBDEY - transcript (automated).pdf","Transcript Link")</f>
        <v>Transcript Link</v>
      </c>
    </row>
    <row r="63" spans="1:13" ht="409.5">
      <c r="A63" s="1" t="s">
        <v>286</v>
      </c>
      <c r="B63" s="1" t="s">
        <v>13</v>
      </c>
      <c r="C63" s="4" t="s">
        <v>287</v>
      </c>
      <c r="D63" s="1" t="s">
        <v>288</v>
      </c>
      <c r="E63" s="1" t="s">
        <v>289</v>
      </c>
      <c r="F63" s="4" t="s">
        <v>5267</v>
      </c>
      <c r="G63" s="1" t="s">
        <v>17</v>
      </c>
      <c r="H63" s="1" t="s">
        <v>18</v>
      </c>
      <c r="I63" s="1" t="s">
        <v>19</v>
      </c>
      <c r="J63" s="1" t="s">
        <v>290</v>
      </c>
      <c r="K63" s="1" t="s">
        <v>21</v>
      </c>
      <c r="L63" s="1" t="str">
        <f>HYPERLINK("https://files.afu.se/Downloads/Transcripts/Fade%20to%20Black%20(Jimmy%20Church)/2023 05 08 - FADE TO BLACK Radio - Ep. 1805 Ryan Sprague  Somewhere in the Skies_WUGhrTpGl6U - transcript (automated).pdf","Transcript Link")</f>
        <v>Transcript Link</v>
      </c>
      <c r="M63" s="2" t="str">
        <f>HYPERLINK("https://files.afu.se/Downloads/Transcripts/Fade%20to%20Black%20(Jimmy%20Church)/2023 05 08 - FADE TO BLACK Radio - Ep. 1805 Ryan Sprague  Somewhere in the Skies_WUGhrTpGl6U - transcript (automated).pdf","Transcript Link")</f>
        <v>Transcript Link</v>
      </c>
    </row>
    <row r="64" spans="1:13" ht="409.5">
      <c r="A64" s="1" t="s">
        <v>286</v>
      </c>
      <c r="B64" s="1" t="s">
        <v>13</v>
      </c>
      <c r="C64" s="4" t="s">
        <v>291</v>
      </c>
      <c r="D64" s="1" t="s">
        <v>292</v>
      </c>
      <c r="E64" s="1" t="s">
        <v>293</v>
      </c>
      <c r="F64" s="4" t="s">
        <v>5267</v>
      </c>
      <c r="G64" s="1" t="s">
        <v>17</v>
      </c>
      <c r="H64" s="1" t="s">
        <v>18</v>
      </c>
      <c r="I64" s="1" t="s">
        <v>19</v>
      </c>
      <c r="J64" s="1" t="s">
        <v>294</v>
      </c>
      <c r="K64" s="1" t="s">
        <v>21</v>
      </c>
      <c r="L64" s="1" t="str">
        <f>HYPERLINK("https://files.afu.se/Downloads/Transcripts/Fade%20to%20Black%20(Jimmy%20Church)/2023 05 08 - FADE TO BLACK Radio - F2B BREAKING NEWS  Monday, May 8th, 2023_qPSCDlOpXzA - transcript (automated).pdf","Transcript Link")</f>
        <v>Transcript Link</v>
      </c>
      <c r="M64" s="2" t="str">
        <f>HYPERLINK("https://files.afu.se/Downloads/Transcripts/Fade%20to%20Black%20(Jimmy%20Church)/2023 05 08 - FADE TO BLACK Radio - F2B BREAKING NEWS  Monday, May 8th, 2023_qPSCDlOpXzA - transcript (automated).pdf","Transcript Link")</f>
        <v>Transcript Link</v>
      </c>
    </row>
    <row r="65" spans="1:13" ht="409.5">
      <c r="A65" s="1" t="s">
        <v>295</v>
      </c>
      <c r="B65" s="1" t="s">
        <v>13</v>
      </c>
      <c r="C65" s="4" t="s">
        <v>296</v>
      </c>
      <c r="D65" s="1" t="s">
        <v>297</v>
      </c>
      <c r="E65" s="1" t="s">
        <v>298</v>
      </c>
      <c r="F65" s="4" t="s">
        <v>5267</v>
      </c>
      <c r="G65" s="1" t="s">
        <v>17</v>
      </c>
      <c r="H65" s="1" t="s">
        <v>18</v>
      </c>
      <c r="I65" s="1" t="s">
        <v>19</v>
      </c>
      <c r="J65" s="1" t="s">
        <v>299</v>
      </c>
      <c r="K65" s="1" t="s">
        <v>21</v>
      </c>
      <c r="L65" s="1" t="str">
        <f>HYPERLINK("https://files.afu.se/Downloads/Transcripts/Fade%20to%20Black%20(Jimmy%20Church)/2023 05 04 - FADE TO BLACK Radio - Ep. 1804 Steve Mera  'Project Doorway'_6rAfiS09sPw - transcript (automated).pdf","Transcript Link")</f>
        <v>Transcript Link</v>
      </c>
      <c r="M65" s="2" t="str">
        <f>HYPERLINK("https://files.afu.se/Downloads/Transcripts/Fade%20to%20Black%20(Jimmy%20Church)/2023 05 04 - FADE TO BLACK Radio - Ep. 1804 Steve Mera  'Project Doorway'_6rAfiS09sPw - transcript (automated).pdf","Transcript Link")</f>
        <v>Transcript Link</v>
      </c>
    </row>
    <row r="66" spans="1:13" ht="409.5">
      <c r="A66" s="1" t="s">
        <v>295</v>
      </c>
      <c r="B66" s="1" t="s">
        <v>13</v>
      </c>
      <c r="C66" s="4" t="s">
        <v>300</v>
      </c>
      <c r="D66" s="1" t="s">
        <v>301</v>
      </c>
      <c r="E66" s="1" t="s">
        <v>302</v>
      </c>
      <c r="F66" s="4" t="s">
        <v>5267</v>
      </c>
      <c r="G66" s="1" t="s">
        <v>17</v>
      </c>
      <c r="H66" s="1" t="s">
        <v>18</v>
      </c>
      <c r="I66" s="1" t="s">
        <v>19</v>
      </c>
      <c r="J66" s="1" t="s">
        <v>303</v>
      </c>
      <c r="K66" s="1" t="s">
        <v>21</v>
      </c>
      <c r="L66" s="1" t="str">
        <f>HYPERLINK("https://files.afu.se/Downloads/Transcripts/Fade%20to%20Black%20(Jimmy%20Church)/2023 05 04 - FADE TO BLACK Radio - F2B BREAKING NEWS  Thursday, May 4th, 2023_GW5yBNGE0RU - transcript (automated).pdf","Transcript Link")</f>
        <v>Transcript Link</v>
      </c>
      <c r="M66" s="2" t="str">
        <f>HYPERLINK("https://files.afu.se/Downloads/Transcripts/Fade%20to%20Black%20(Jimmy%20Church)/2023 05 04 - FADE TO BLACK Radio - F2B BREAKING NEWS  Thursday, May 4th, 2023_GW5yBNGE0RU - transcript (automated).pdf","Transcript Link")</f>
        <v>Transcript Link</v>
      </c>
    </row>
    <row r="67" spans="1:13" ht="409.5">
      <c r="A67" s="1" t="s">
        <v>304</v>
      </c>
      <c r="B67" s="1" t="s">
        <v>13</v>
      </c>
      <c r="C67" s="4" t="s">
        <v>305</v>
      </c>
      <c r="D67" s="1" t="s">
        <v>306</v>
      </c>
      <c r="E67" s="1" t="s">
        <v>307</v>
      </c>
      <c r="F67" s="4" t="s">
        <v>5267</v>
      </c>
      <c r="G67" s="1" t="s">
        <v>17</v>
      </c>
      <c r="H67" s="1" t="s">
        <v>18</v>
      </c>
      <c r="I67" s="1" t="s">
        <v>19</v>
      </c>
      <c r="J67" s="1" t="s">
        <v>308</v>
      </c>
      <c r="K67" s="1" t="s">
        <v>21</v>
      </c>
      <c r="L67" s="1" t="str">
        <f>HYPERLINK("https://files.afu.se/Downloads/Transcripts/Fade%20to%20Black%20(Jimmy%20Church)/2023 05 03 - FADE TO BLACK Radio - Ep. 1803 Gretchen Cornwall  Bloodline of Mary Magdalene_A_V420YdBkE - transcript (automated).pdf","Transcript Link")</f>
        <v>Transcript Link</v>
      </c>
      <c r="M67" s="2" t="str">
        <f>HYPERLINK("https://files.afu.se/Downloads/Transcripts/Fade%20to%20Black%20(Jimmy%20Church)/2023 05 03 - FADE TO BLACK Radio - Ep. 1803 Gretchen Cornwall  Bloodline of Mary Magdalene_A_V420YdBkE - transcript (automated).pdf","Transcript Link")</f>
        <v>Transcript Link</v>
      </c>
    </row>
    <row r="68" spans="1:13" ht="409.5">
      <c r="A68" s="1" t="s">
        <v>295</v>
      </c>
      <c r="B68" s="1" t="s">
        <v>13</v>
      </c>
      <c r="C68" s="4" t="s">
        <v>309</v>
      </c>
      <c r="D68" s="1" t="s">
        <v>310</v>
      </c>
      <c r="E68" s="1" t="s">
        <v>311</v>
      </c>
      <c r="F68" s="4" t="s">
        <v>5267</v>
      </c>
      <c r="G68" s="1" t="s">
        <v>17</v>
      </c>
      <c r="H68" s="1" t="s">
        <v>18</v>
      </c>
      <c r="I68" s="1" t="s">
        <v>19</v>
      </c>
      <c r="J68" s="1" t="s">
        <v>312</v>
      </c>
      <c r="K68" s="1" t="s">
        <v>21</v>
      </c>
      <c r="L68" s="1" t="str">
        <f>HYPERLINK("https://files.afu.se/Downloads/Transcripts/Fade%20to%20Black%20(Jimmy%20Church)/2023 05 04 - FADE TO BLACK Radio - Secret of Skinwalker Ranch S4 Ep 3 w  Cristina Gomez called 'The Blob'_Gh1flF29To4 - transcript (automated).pdf","Transcript Link")</f>
        <v>Transcript Link</v>
      </c>
      <c r="M68" s="2" t="str">
        <f>HYPERLINK("https://files.afu.se/Downloads/Transcripts/Fade%20to%20Black%20(Jimmy%20Church)/2023 05 04 - FADE TO BLACK Radio - Secret of Skinwalker Ranch S4 Ep 3 w  Cristina Gomez called 'The Blob'_Gh1flF29To4 - transcript (automated).pdf","Transcript Link")</f>
        <v>Transcript Link</v>
      </c>
    </row>
    <row r="69" spans="1:13" ht="409.5">
      <c r="A69" s="1" t="s">
        <v>304</v>
      </c>
      <c r="B69" s="1" t="s">
        <v>13</v>
      </c>
      <c r="C69" s="4" t="s">
        <v>313</v>
      </c>
      <c r="D69" s="1" t="s">
        <v>314</v>
      </c>
      <c r="E69" s="1" t="s">
        <v>315</v>
      </c>
      <c r="F69" s="4" t="s">
        <v>5267</v>
      </c>
      <c r="G69" s="1" t="s">
        <v>17</v>
      </c>
      <c r="H69" s="1" t="s">
        <v>18</v>
      </c>
      <c r="I69" s="1" t="s">
        <v>19</v>
      </c>
      <c r="J69" s="1" t="s">
        <v>316</v>
      </c>
      <c r="K69" s="1" t="s">
        <v>21</v>
      </c>
      <c r="L69" s="1" t="str">
        <f>HYPERLINK("https://files.afu.se/Downloads/Transcripts/Fade%20to%20Black%20(Jimmy%20Church)/2023 05 03 - FADE TO BLACK Radio - F2B BREAKING NEWS  Wednesday, May 3rd, 2023_KbGuo1cdYnA - transcript (automated).pdf","Transcript Link")</f>
        <v>Transcript Link</v>
      </c>
      <c r="M69" s="2" t="str">
        <f>HYPERLINK("https://files.afu.se/Downloads/Transcripts/Fade%20to%20Black%20(Jimmy%20Church)/2023 05 03 - FADE TO BLACK Radio - F2B BREAKING NEWS  Wednesday, May 3rd, 2023_KbGuo1cdYnA - transcript (automated).pdf","Transcript Link")</f>
        <v>Transcript Link</v>
      </c>
    </row>
    <row r="70" spans="1:13" ht="409.5">
      <c r="A70" s="1" t="s">
        <v>317</v>
      </c>
      <c r="B70" s="1" t="s">
        <v>13</v>
      </c>
      <c r="C70" s="4" t="s">
        <v>318</v>
      </c>
      <c r="D70" s="1" t="s">
        <v>319</v>
      </c>
      <c r="E70" s="1" t="s">
        <v>320</v>
      </c>
      <c r="F70" s="4" t="s">
        <v>5267</v>
      </c>
      <c r="G70" s="1" t="s">
        <v>17</v>
      </c>
      <c r="H70" s="1" t="s">
        <v>18</v>
      </c>
      <c r="I70" s="1" t="s">
        <v>19</v>
      </c>
      <c r="J70" s="1" t="s">
        <v>321</v>
      </c>
      <c r="K70" s="1" t="s">
        <v>21</v>
      </c>
      <c r="L70" s="1" t="str">
        <f>HYPERLINK("https://files.afu.se/Downloads/Transcripts/Fade%20to%20Black%20(Jimmy%20Church)/2023 05 02 - FADE TO BLACK Radio - Ep. 1802 Dave Schrader  Paranormal 60 on F2B_ArErk1MYXzY - transcript (automated).pdf","Transcript Link")</f>
        <v>Transcript Link</v>
      </c>
      <c r="M70" s="2" t="str">
        <f>HYPERLINK("https://files.afu.se/Downloads/Transcripts/Fade%20to%20Black%20(Jimmy%20Church)/2023 05 02 - FADE TO BLACK Radio - Ep. 1802 Dave Schrader  Paranormal 60 on F2B_ArErk1MYXzY - transcript (automated).pdf","Transcript Link")</f>
        <v>Transcript Link</v>
      </c>
    </row>
    <row r="71" spans="1:13" ht="409.5">
      <c r="A71" s="1" t="s">
        <v>317</v>
      </c>
      <c r="B71" s="1" t="s">
        <v>13</v>
      </c>
      <c r="C71" s="4" t="s">
        <v>322</v>
      </c>
      <c r="D71" s="1" t="s">
        <v>323</v>
      </c>
      <c r="E71" s="1" t="s">
        <v>324</v>
      </c>
      <c r="F71" s="4" t="s">
        <v>5267</v>
      </c>
      <c r="G71" s="1" t="s">
        <v>17</v>
      </c>
      <c r="H71" s="1" t="s">
        <v>18</v>
      </c>
      <c r="I71" s="1" t="s">
        <v>19</v>
      </c>
      <c r="J71" s="1" t="s">
        <v>325</v>
      </c>
      <c r="K71" s="1" t="s">
        <v>21</v>
      </c>
      <c r="L71" s="1" t="str">
        <f>HYPERLINK("https://files.afu.se/Downloads/Transcripts/Fade%20to%20Black%20(Jimmy%20Church)/2023 05 02 - FADE TO BLACK Radio - F2B BREAKING NEWS  Tuesday, May 2nd, 2023_Uo6KfERqZHI - transcript (automated).pdf","Transcript Link")</f>
        <v>Transcript Link</v>
      </c>
      <c r="M71" s="2" t="str">
        <f>HYPERLINK("https://files.afu.se/Downloads/Transcripts/Fade%20to%20Black%20(Jimmy%20Church)/2023 05 02 - FADE TO BLACK Radio - F2B BREAKING NEWS  Tuesday, May 2nd, 2023_Uo6KfERqZHI - transcript (automated).pdf","Transcript Link")</f>
        <v>Transcript Link</v>
      </c>
    </row>
    <row r="72" spans="1:13" ht="409.5">
      <c r="A72" s="1" t="s">
        <v>326</v>
      </c>
      <c r="B72" s="1" t="s">
        <v>13</v>
      </c>
      <c r="C72" s="4" t="s">
        <v>327</v>
      </c>
      <c r="D72" s="1" t="s">
        <v>328</v>
      </c>
      <c r="E72" s="1" t="s">
        <v>329</v>
      </c>
      <c r="F72" s="4" t="s">
        <v>5267</v>
      </c>
      <c r="G72" s="1" t="s">
        <v>17</v>
      </c>
      <c r="H72" s="1" t="s">
        <v>18</v>
      </c>
      <c r="I72" s="1" t="s">
        <v>19</v>
      </c>
      <c r="J72" s="1" t="s">
        <v>330</v>
      </c>
      <c r="K72" s="1" t="s">
        <v>21</v>
      </c>
      <c r="L72" s="1" t="str">
        <f>HYPERLINK("https://files.afu.se/Downloads/Transcripts/Fade%20to%20Black%20(Jimmy%20Church)/2023 05 01 - FADE TO BLACK Radio - Ep. 1801 Paul Anthony Wallis  ET Contact in the Bible_bP81ZD0G9sU - transcript (automated).pdf","Transcript Link")</f>
        <v>Transcript Link</v>
      </c>
      <c r="M72" s="2" t="str">
        <f>HYPERLINK("https://files.afu.se/Downloads/Transcripts/Fade%20to%20Black%20(Jimmy%20Church)/2023 05 01 - FADE TO BLACK Radio - Ep. 1801 Paul Anthony Wallis  ET Contact in the Bible_bP81ZD0G9sU - transcript (automated).pdf","Transcript Link")</f>
        <v>Transcript Link</v>
      </c>
    </row>
    <row r="73" spans="1:13" ht="409.5">
      <c r="A73" s="1" t="s">
        <v>326</v>
      </c>
      <c r="B73" s="1" t="s">
        <v>13</v>
      </c>
      <c r="C73" s="4" t="s">
        <v>331</v>
      </c>
      <c r="D73" s="1" t="s">
        <v>332</v>
      </c>
      <c r="E73" s="1" t="s">
        <v>333</v>
      </c>
      <c r="F73" s="4" t="s">
        <v>5267</v>
      </c>
      <c r="G73" s="1" t="s">
        <v>17</v>
      </c>
      <c r="H73" s="1" t="s">
        <v>18</v>
      </c>
      <c r="I73" s="1" t="s">
        <v>19</v>
      </c>
      <c r="J73" s="1" t="s">
        <v>334</v>
      </c>
      <c r="K73" s="1" t="s">
        <v>21</v>
      </c>
      <c r="L73" s="1" t="str">
        <f>HYPERLINK("https://files.afu.se/Downloads/Transcripts/Fade%20to%20Black%20(Jimmy%20Church)/2023 05 01 - FADE TO BLACK Radio - F2B BREAKING NEWS  Monday, May 1st, 2023_ULKYiwt6y5M - transcript (automated).pdf","Transcript Link")</f>
        <v>Transcript Link</v>
      </c>
      <c r="M73" s="2" t="str">
        <f>HYPERLINK("https://files.afu.se/Downloads/Transcripts/Fade%20to%20Black%20(Jimmy%20Church)/2023 05 01 - FADE TO BLACK Radio - F2B BREAKING NEWS  Monday, May 1st, 2023_ULKYiwt6y5M - transcript (automated).pdf","Transcript Link")</f>
        <v>Transcript Link</v>
      </c>
    </row>
    <row r="74" spans="1:13" ht="409.5">
      <c r="A74" s="1" t="s">
        <v>335</v>
      </c>
      <c r="B74" s="1" t="s">
        <v>13</v>
      </c>
      <c r="C74" s="4" t="s">
        <v>336</v>
      </c>
      <c r="D74" s="1" t="s">
        <v>337</v>
      </c>
      <c r="E74" s="1" t="s">
        <v>338</v>
      </c>
      <c r="F74" s="4" t="s">
        <v>5267</v>
      </c>
      <c r="G74" s="1" t="s">
        <v>17</v>
      </c>
      <c r="H74" s="1" t="s">
        <v>18</v>
      </c>
      <c r="I74" s="1" t="s">
        <v>19</v>
      </c>
      <c r="J74" s="1" t="s">
        <v>339</v>
      </c>
      <c r="K74" s="1" t="s">
        <v>21</v>
      </c>
      <c r="L74" s="1" t="str">
        <f>HYPERLINK("https://files.afu.se/Downloads/Transcripts/Fade%20to%20Black%20(Jimmy%20Church)/2023 04 28 - FADE TO BLACK Radio - Ep. 1800 Mick West  AARO and ET   _fxCl5gnPJIQ - transcript (automated).pdf","Transcript Link")</f>
        <v>Transcript Link</v>
      </c>
      <c r="M74" s="2" t="str">
        <f>HYPERLINK("https://files.afu.se/Downloads/Transcripts/Fade%20to%20Black%20(Jimmy%20Church)/2023 04 28 - FADE TO BLACK Radio - Ep. 1800 Mick West  AARO and ET   _fxCl5gnPJIQ - transcript (automated).pdf","Transcript Link")</f>
        <v>Transcript Link</v>
      </c>
    </row>
    <row r="75" spans="1:13" ht="409.5">
      <c r="A75" s="1" t="s">
        <v>340</v>
      </c>
      <c r="B75" s="1" t="s">
        <v>13</v>
      </c>
      <c r="C75" s="4" t="s">
        <v>341</v>
      </c>
      <c r="D75" s="1" t="s">
        <v>342</v>
      </c>
      <c r="E75" s="1" t="s">
        <v>343</v>
      </c>
      <c r="F75" s="4" t="s">
        <v>5267</v>
      </c>
      <c r="G75" s="1" t="s">
        <v>17</v>
      </c>
      <c r="H75" s="1" t="s">
        <v>18</v>
      </c>
      <c r="I75" s="1" t="s">
        <v>19</v>
      </c>
      <c r="J75" s="1" t="s">
        <v>344</v>
      </c>
      <c r="K75" s="1" t="s">
        <v>21</v>
      </c>
      <c r="L75" s="1" t="str">
        <f>HYPERLINK("https://files.afu.se/Downloads/Transcripts/Fade%20to%20Black%20(Jimmy%20Church)/2023 04 27 - FADE TO BLACK Radio - Ep. 1799 Steve Bassett  Wash DC, ET, and Disclosure_fVqtAtbHhMw - transcript (automated).pdf","Transcript Link")</f>
        <v>Transcript Link</v>
      </c>
      <c r="M75" s="2" t="str">
        <f>HYPERLINK("https://files.afu.se/Downloads/Transcripts/Fade%20to%20Black%20(Jimmy%20Church)/2023 04 27 - FADE TO BLACK Radio - Ep. 1799 Steve Bassett  Wash DC, ET, and Disclosure_fVqtAtbHhMw - transcript (automated).pdf","Transcript Link")</f>
        <v>Transcript Link</v>
      </c>
    </row>
    <row r="76" spans="1:13" ht="409.5">
      <c r="A76" s="1" t="s">
        <v>340</v>
      </c>
      <c r="B76" s="1" t="s">
        <v>13</v>
      </c>
      <c r="C76" s="4" t="s">
        <v>345</v>
      </c>
      <c r="D76" s="1" t="s">
        <v>346</v>
      </c>
      <c r="E76" s="1" t="s">
        <v>347</v>
      </c>
      <c r="F76" s="4" t="s">
        <v>5267</v>
      </c>
      <c r="G76" s="1" t="s">
        <v>17</v>
      </c>
      <c r="H76" s="1" t="s">
        <v>18</v>
      </c>
      <c r="I76" s="1" t="s">
        <v>19</v>
      </c>
      <c r="J76" s="1" t="s">
        <v>348</v>
      </c>
      <c r="K76" s="1" t="s">
        <v>21</v>
      </c>
      <c r="L76" s="1" t="str">
        <f>HYPERLINK("https://files.afu.se/Downloads/Transcripts/Fade%20to%20Black%20(Jimmy%20Church)/2023 04 27 - FADE TO BLACK Radio - F2B BREAKING NEWS  Thursday, April 27st, 2023_0ZIqyf0ENpI - transcript (automated).pdf","Transcript Link")</f>
        <v>Transcript Link</v>
      </c>
      <c r="M76" s="2" t="str">
        <f>HYPERLINK("https://files.afu.se/Downloads/Transcripts/Fade%20to%20Black%20(Jimmy%20Church)/2023 04 27 - FADE TO BLACK Radio - F2B BREAKING NEWS  Thursday, April 27st, 2023_0ZIqyf0ENpI - transcript (automated).pdf","Transcript Link")</f>
        <v>Transcript Link</v>
      </c>
    </row>
    <row r="77" spans="1:13" ht="409.5">
      <c r="A77" s="1" t="s">
        <v>349</v>
      </c>
      <c r="B77" s="1" t="s">
        <v>13</v>
      </c>
      <c r="C77" s="4" t="s">
        <v>350</v>
      </c>
      <c r="D77" s="1" t="s">
        <v>351</v>
      </c>
      <c r="E77" s="1" t="s">
        <v>352</v>
      </c>
      <c r="F77" s="4" t="s">
        <v>5267</v>
      </c>
      <c r="G77" s="1" t="s">
        <v>17</v>
      </c>
      <c r="H77" s="1" t="s">
        <v>18</v>
      </c>
      <c r="I77" s="1" t="s">
        <v>19</v>
      </c>
      <c r="J77" s="1" t="s">
        <v>353</v>
      </c>
      <c r="K77" s="1" t="s">
        <v>21</v>
      </c>
      <c r="L77" s="1" t="str">
        <f>HYPERLINK("https://files.afu.se/Downloads/Transcripts/Fade%20to%20Black%20(Jimmy%20Church)/2023 04 26 - FADE TO BLACK Radio - Ep. 1798 Richard Dolan  The AARO UFO Senate Hearing__A3jHUQUyhI - transcript (automated).pdf","Transcript Link")</f>
        <v>Transcript Link</v>
      </c>
      <c r="M77" s="2" t="str">
        <f>HYPERLINK("https://files.afu.se/Downloads/Transcripts/Fade%20to%20Black%20(Jimmy%20Church)/2023 04 26 - FADE TO BLACK Radio - Ep. 1798 Richard Dolan  The AARO UFO Senate Hearing__A3jHUQUyhI - transcript (automated).pdf","Transcript Link")</f>
        <v>Transcript Link</v>
      </c>
    </row>
    <row r="78" spans="1:13" ht="409.5">
      <c r="A78" s="1" t="s">
        <v>349</v>
      </c>
      <c r="B78" s="1" t="s">
        <v>13</v>
      </c>
      <c r="C78" s="4" t="s">
        <v>354</v>
      </c>
      <c r="D78" s="1" t="s">
        <v>355</v>
      </c>
      <c r="E78" s="1" t="s">
        <v>356</v>
      </c>
      <c r="F78" s="4" t="s">
        <v>5267</v>
      </c>
      <c r="G78" s="1" t="s">
        <v>17</v>
      </c>
      <c r="H78" s="1" t="s">
        <v>18</v>
      </c>
      <c r="I78" s="1" t="s">
        <v>19</v>
      </c>
      <c r="J78" s="1" t="s">
        <v>357</v>
      </c>
      <c r="K78" s="1" t="s">
        <v>21</v>
      </c>
      <c r="L78" s="1" t="str">
        <f>HYPERLINK("https://files.afu.se/Downloads/Transcripts/Fade%20to%20Black%20(Jimmy%20Church)/2023 04 26 - FADE TO BLACK Radio - F2B BREAKING NEWS  Wednesday, April 26, 2023_Z9iVnLTwiaw - transcript (automated).pdf","Transcript Link")</f>
        <v>Transcript Link</v>
      </c>
      <c r="M78" s="2" t="str">
        <f>HYPERLINK("https://files.afu.se/Downloads/Transcripts/Fade%20to%20Black%20(Jimmy%20Church)/2023 04 26 - FADE TO BLACK Radio - F2B BREAKING NEWS  Wednesday, April 26, 2023_Z9iVnLTwiaw - transcript (automated).pdf","Transcript Link")</f>
        <v>Transcript Link</v>
      </c>
    </row>
    <row r="79" spans="1:13" ht="409.5">
      <c r="A79" s="1" t="s">
        <v>358</v>
      </c>
      <c r="B79" s="1" t="s">
        <v>13</v>
      </c>
      <c r="C79" s="4" t="s">
        <v>359</v>
      </c>
      <c r="D79" s="1" t="s">
        <v>360</v>
      </c>
      <c r="E79" s="1" t="s">
        <v>361</v>
      </c>
      <c r="F79" s="4" t="s">
        <v>5267</v>
      </c>
      <c r="G79" s="1" t="s">
        <v>17</v>
      </c>
      <c r="H79" s="1" t="s">
        <v>18</v>
      </c>
      <c r="I79" s="1" t="s">
        <v>19</v>
      </c>
      <c r="J79" s="1" t="s">
        <v>362</v>
      </c>
      <c r="K79" s="1" t="s">
        <v>21</v>
      </c>
      <c r="L79" s="1" t="str">
        <f>HYPERLINK("https://files.afu.se/Downloads/Transcripts/Fade%20to%20Black%20(Jimmy%20Church)/2023 04 25 - FADE TO BLACK Radio - Ep. 1797 John Ramirez  Wash DC and ET Disclosure_c5vxjjciZEQ - transcript (automated).pdf","Transcript Link")</f>
        <v>Transcript Link</v>
      </c>
      <c r="M79" s="2" t="str">
        <f>HYPERLINK("https://files.afu.se/Downloads/Transcripts/Fade%20to%20Black%20(Jimmy%20Church)/2023 04 25 - FADE TO BLACK Radio - Ep. 1797 John Ramirez  Wash DC and ET Disclosure_c5vxjjciZEQ - transcript (automated).pdf","Transcript Link")</f>
        <v>Transcript Link</v>
      </c>
    </row>
    <row r="80" spans="1:13" ht="409.5">
      <c r="A80" s="1" t="s">
        <v>358</v>
      </c>
      <c r="B80" s="1" t="s">
        <v>13</v>
      </c>
      <c r="C80" s="4" t="s">
        <v>363</v>
      </c>
      <c r="D80" s="1" t="s">
        <v>364</v>
      </c>
      <c r="E80" s="1" t="s">
        <v>365</v>
      </c>
      <c r="F80" s="4" t="s">
        <v>5267</v>
      </c>
      <c r="G80" s="1" t="s">
        <v>17</v>
      </c>
      <c r="H80" s="1" t="s">
        <v>18</v>
      </c>
      <c r="I80" s="1" t="s">
        <v>19</v>
      </c>
      <c r="J80" s="1" t="s">
        <v>366</v>
      </c>
      <c r="K80" s="1" t="s">
        <v>21</v>
      </c>
      <c r="L80" s="1" t="str">
        <f>HYPERLINK("https://files.afu.se/Downloads/Transcripts/Fade%20to%20Black%20(Jimmy%20Church)/2023 04 25 - FADE TO BLACK Radio - F2B BREAKING NEWS  Tuesday, April 25, 2023_xRI6eDAjaKg - transcript (automated).pdf","Transcript Link")</f>
        <v>Transcript Link</v>
      </c>
      <c r="M80" s="2" t="str">
        <f>HYPERLINK("https://files.afu.se/Downloads/Transcripts/Fade%20to%20Black%20(Jimmy%20Church)/2023 04 25 - FADE TO BLACK Radio - F2B BREAKING NEWS  Tuesday, April 25, 2023_xRI6eDAjaKg - transcript (automated).pdf","Transcript Link")</f>
        <v>Transcript Link</v>
      </c>
    </row>
    <row r="81" spans="1:13" ht="409.5">
      <c r="A81" s="1" t="s">
        <v>367</v>
      </c>
      <c r="B81" s="1" t="s">
        <v>13</v>
      </c>
      <c r="C81" s="4" t="s">
        <v>368</v>
      </c>
      <c r="D81" s="1" t="s">
        <v>369</v>
      </c>
      <c r="E81" s="1" t="s">
        <v>370</v>
      </c>
      <c r="F81" s="4" t="s">
        <v>5267</v>
      </c>
      <c r="G81" s="1" t="s">
        <v>17</v>
      </c>
      <c r="H81" s="1" t="s">
        <v>18</v>
      </c>
      <c r="I81" s="1" t="s">
        <v>19</v>
      </c>
      <c r="J81" s="1" t="s">
        <v>371</v>
      </c>
      <c r="K81" s="1" t="s">
        <v>21</v>
      </c>
      <c r="L81" s="1" t="str">
        <f>HYPERLINK("https://files.afu.se/Downloads/Transcripts/Fade%20to%20Black%20(Jimmy%20Church)/2023 04 24 - FADE TO BLACK Radio - Ep. 1796 Jimmy Church  AMA  Ask Me Anything!_yVAogsUQVDQ - transcript (automated).pdf","Transcript Link")</f>
        <v>Transcript Link</v>
      </c>
      <c r="M81" s="2" t="str">
        <f>HYPERLINK("https://files.afu.se/Downloads/Transcripts/Fade%20to%20Black%20(Jimmy%20Church)/2023 04 24 - FADE TO BLACK Radio - Ep. 1796 Jimmy Church  AMA  Ask Me Anything!_yVAogsUQVDQ - transcript (automated).pdf","Transcript Link")</f>
        <v>Transcript Link</v>
      </c>
    </row>
    <row r="82" spans="1:13" ht="409.5">
      <c r="A82" s="1" t="s">
        <v>367</v>
      </c>
      <c r="B82" s="1" t="s">
        <v>13</v>
      </c>
      <c r="C82" s="4" t="s">
        <v>372</v>
      </c>
      <c r="D82" s="1" t="s">
        <v>373</v>
      </c>
      <c r="E82" s="1" t="s">
        <v>374</v>
      </c>
      <c r="F82" s="4" t="s">
        <v>5267</v>
      </c>
      <c r="G82" s="1" t="s">
        <v>17</v>
      </c>
      <c r="H82" s="1" t="s">
        <v>18</v>
      </c>
      <c r="I82" s="1" t="s">
        <v>19</v>
      </c>
      <c r="J82" s="1" t="s">
        <v>375</v>
      </c>
      <c r="K82" s="1" t="s">
        <v>21</v>
      </c>
      <c r="L82" s="1" t="str">
        <f>HYPERLINK("https://files.afu.se/Downloads/Transcripts/Fade%20to%20Black%20(Jimmy%20Church)/2023 04 24 - FADE TO BLACK Radio - F2B BREAKING NEWS  Monday, April 24, 2023_p-r2DOaaNOI - transcript (automated).pdf","Transcript Link")</f>
        <v>Transcript Link</v>
      </c>
      <c r="M82" s="2" t="str">
        <f>HYPERLINK("https://files.afu.se/Downloads/Transcripts/Fade%20to%20Black%20(Jimmy%20Church)/2023 04 24 - FADE TO BLACK Radio - F2B BREAKING NEWS  Monday, April 24, 2023_p-r2DOaaNOI - transcript (automated).pdf","Transcript Link")</f>
        <v>Transcript Link</v>
      </c>
    </row>
    <row r="83" spans="1:13" ht="409.5">
      <c r="A83" s="1" t="s">
        <v>376</v>
      </c>
      <c r="B83" s="1" t="s">
        <v>13</v>
      </c>
      <c r="C83" s="4" t="s">
        <v>377</v>
      </c>
      <c r="D83" s="1" t="s">
        <v>378</v>
      </c>
      <c r="E83" s="1" t="s">
        <v>379</v>
      </c>
      <c r="F83" s="4" t="s">
        <v>5267</v>
      </c>
      <c r="G83" s="1" t="s">
        <v>17</v>
      </c>
      <c r="H83" s="1" t="s">
        <v>18</v>
      </c>
      <c r="I83" s="1" t="s">
        <v>19</v>
      </c>
      <c r="J83" s="1" t="s">
        <v>380</v>
      </c>
      <c r="K83" s="1" t="s">
        <v>21</v>
      </c>
      <c r="L83" s="1" t="str">
        <f>HYPERLINK("https://files.afu.se/Downloads/Transcripts/Fade%20to%20Black%20(Jimmy%20Church)/2023 04 20 - FADE TO BLACK Radio - Ep. 1795 Von Braschler  'Time Shifts' and Time Travel_9uhjsqIWJPQ - transcript (automated).pdf","Transcript Link")</f>
        <v>Transcript Link</v>
      </c>
      <c r="M83" s="2" t="str">
        <f>HYPERLINK("https://files.afu.se/Downloads/Transcripts/Fade%20to%20Black%20(Jimmy%20Church)/2023 04 20 - FADE TO BLACK Radio - Ep. 1795 Von Braschler  'Time Shifts' and Time Travel_9uhjsqIWJPQ - transcript (automated).pdf","Transcript Link")</f>
        <v>Transcript Link</v>
      </c>
    </row>
    <row r="84" spans="1:13" ht="409.5">
      <c r="A84" s="1" t="s">
        <v>376</v>
      </c>
      <c r="B84" s="1" t="s">
        <v>13</v>
      </c>
      <c r="C84" s="4" t="s">
        <v>381</v>
      </c>
      <c r="D84" s="1" t="s">
        <v>382</v>
      </c>
      <c r="E84" s="1" t="s">
        <v>383</v>
      </c>
      <c r="F84" s="4" t="s">
        <v>5267</v>
      </c>
      <c r="G84" s="1" t="s">
        <v>17</v>
      </c>
      <c r="H84" s="1" t="s">
        <v>18</v>
      </c>
      <c r="I84" s="1" t="s">
        <v>19</v>
      </c>
      <c r="J84" s="1" t="s">
        <v>384</v>
      </c>
      <c r="K84" s="1" t="s">
        <v>21</v>
      </c>
      <c r="L84" s="1" t="str">
        <f>HYPERLINK("https://files.afu.se/Downloads/Transcripts/Fade%20to%20Black%20(Jimmy%20Church)/2023 04 20 - FADE TO BLACK Radio - F2B BREAKING NEWS  Thursday, April 20, 2023__vgP7utTmA0 - transcript (automated).pdf","Transcript Link")</f>
        <v>Transcript Link</v>
      </c>
      <c r="M84" s="2" t="str">
        <f>HYPERLINK("https://files.afu.se/Downloads/Transcripts/Fade%20to%20Black%20(Jimmy%20Church)/2023 04 20 - FADE TO BLACK Radio - F2B BREAKING NEWS  Thursday, April 20, 2023__vgP7utTmA0 - transcript (automated).pdf","Transcript Link")</f>
        <v>Transcript Link</v>
      </c>
    </row>
    <row r="85" spans="1:13" ht="409.5">
      <c r="A85" s="1" t="s">
        <v>385</v>
      </c>
      <c r="B85" s="1" t="s">
        <v>13</v>
      </c>
      <c r="C85" s="4" t="s">
        <v>386</v>
      </c>
      <c r="D85" s="1" t="s">
        <v>387</v>
      </c>
      <c r="E85" s="1" t="s">
        <v>388</v>
      </c>
      <c r="F85" s="4" t="s">
        <v>5267</v>
      </c>
      <c r="G85" s="1" t="s">
        <v>17</v>
      </c>
      <c r="H85" s="1" t="s">
        <v>18</v>
      </c>
      <c r="I85" s="1" t="s">
        <v>19</v>
      </c>
      <c r="J85" s="1" t="s">
        <v>389</v>
      </c>
      <c r="K85" s="1" t="s">
        <v>21</v>
      </c>
      <c r="L85" s="1" t="str">
        <f>HYPERLINK("https://files.afu.se/Downloads/Transcripts/Fade%20to%20Black%20(Jimmy%20Church)/2023 04 19 - FADE TO BLACK Radio - Ep. 1794 Dr. Simeon Hein  The Science of Bigfoot_cX90sCJeagU - transcript (automated).pdf","Transcript Link")</f>
        <v>Transcript Link</v>
      </c>
      <c r="M85" s="2" t="str">
        <f>HYPERLINK("https://files.afu.se/Downloads/Transcripts/Fade%20to%20Black%20(Jimmy%20Church)/2023 04 19 - FADE TO BLACK Radio - Ep. 1794 Dr. Simeon Hein  The Science of Bigfoot_cX90sCJeagU - transcript (automated).pdf","Transcript Link")</f>
        <v>Transcript Link</v>
      </c>
    </row>
    <row r="86" spans="1:13" ht="409.5">
      <c r="A86" s="1" t="s">
        <v>390</v>
      </c>
      <c r="B86" s="1" t="s">
        <v>13</v>
      </c>
      <c r="C86" s="4" t="s">
        <v>391</v>
      </c>
      <c r="D86" s="1" t="s">
        <v>392</v>
      </c>
      <c r="E86" s="1" t="s">
        <v>393</v>
      </c>
      <c r="F86" s="4" t="s">
        <v>5267</v>
      </c>
      <c r="G86" s="1" t="s">
        <v>17</v>
      </c>
      <c r="H86" s="1" t="s">
        <v>18</v>
      </c>
      <c r="I86" s="1" t="s">
        <v>19</v>
      </c>
      <c r="J86" s="1" t="s">
        <v>394</v>
      </c>
      <c r="K86" s="1" t="s">
        <v>21</v>
      </c>
      <c r="L86" s="1" t="str">
        <f>HYPERLINK("https://files.afu.se/Downloads/Transcripts/Fade%20to%20Black%20(Jimmy%20Church)/2023 04 18 - FADE TO BLACK Radio - Ep. 1793 Les Velez  ET Contact and OPUS_73DSu2petzc - transcript (automated).pdf","Transcript Link")</f>
        <v>Transcript Link</v>
      </c>
      <c r="M86" s="2" t="str">
        <f>HYPERLINK("https://files.afu.se/Downloads/Transcripts/Fade%20to%20Black%20(Jimmy%20Church)/2023 04 18 - FADE TO BLACK Radio - Ep. 1793 Les Velez  ET Contact and OPUS_73DSu2petzc - transcript (automated).pdf","Transcript Link")</f>
        <v>Transcript Link</v>
      </c>
    </row>
    <row r="87" spans="1:13" ht="409.5">
      <c r="A87" s="1" t="s">
        <v>390</v>
      </c>
      <c r="B87" s="1" t="s">
        <v>13</v>
      </c>
      <c r="C87" s="4" t="s">
        <v>395</v>
      </c>
      <c r="D87" s="1" t="s">
        <v>396</v>
      </c>
      <c r="E87" s="1" t="s">
        <v>397</v>
      </c>
      <c r="F87" s="4" t="s">
        <v>5267</v>
      </c>
      <c r="G87" s="1" t="s">
        <v>17</v>
      </c>
      <c r="H87" s="1" t="s">
        <v>18</v>
      </c>
      <c r="I87" s="1" t="s">
        <v>19</v>
      </c>
      <c r="J87" s="1" t="s">
        <v>398</v>
      </c>
      <c r="K87" s="1" t="s">
        <v>21</v>
      </c>
      <c r="L87" s="1" t="str">
        <f>HYPERLINK("https://files.afu.se/Downloads/Transcripts/Fade%20to%20Black%20(Jimmy%20Church)/2023 04 18 - FADE TO BLACK Radio - F2B BREAKING NEWS  Tuesday, April 18, 2023_57-zN1EFEeI - transcript (automated).pdf","Transcript Link")</f>
        <v>Transcript Link</v>
      </c>
      <c r="M87" s="2" t="str">
        <f>HYPERLINK("https://files.afu.se/Downloads/Transcripts/Fade%20to%20Black%20(Jimmy%20Church)/2023 04 18 - FADE TO BLACK Radio - F2B BREAKING NEWS  Tuesday, April 18, 2023_57-zN1EFEeI - transcript (automated).pdf","Transcript Link")</f>
        <v>Transcript Link</v>
      </c>
    </row>
    <row r="88" spans="1:13" ht="409.5">
      <c r="A88" s="1" t="s">
        <v>399</v>
      </c>
      <c r="B88" s="1" t="s">
        <v>13</v>
      </c>
      <c r="C88" s="4" t="s">
        <v>400</v>
      </c>
      <c r="D88" s="1" t="s">
        <v>401</v>
      </c>
      <c r="E88" s="1" t="s">
        <v>402</v>
      </c>
      <c r="F88" s="4" t="s">
        <v>5267</v>
      </c>
      <c r="G88" s="1" t="s">
        <v>17</v>
      </c>
      <c r="H88" s="1" t="s">
        <v>18</v>
      </c>
      <c r="I88" s="1" t="s">
        <v>19</v>
      </c>
      <c r="J88" s="1" t="s">
        <v>403</v>
      </c>
      <c r="K88" s="1" t="s">
        <v>21</v>
      </c>
      <c r="L88" s="1" t="str">
        <f>HYPERLINK("https://files.afu.se/Downloads/Transcripts/Fade%20to%20Black%20(Jimmy%20Church)/2023 04 17 - FADE TO BLACK Radio - Ep. 1792 Hidden Secrets Cruise Re-Cap Special!_zmygo57AH40 - transcript (automated).pdf","Transcript Link")</f>
        <v>Transcript Link</v>
      </c>
      <c r="M88" s="2" t="str">
        <f>HYPERLINK("https://files.afu.se/Downloads/Transcripts/Fade%20to%20Black%20(Jimmy%20Church)/2023 04 17 - FADE TO BLACK Radio - Ep. 1792 Hidden Secrets Cruise Re-Cap Special!_zmygo57AH40 - transcript (automated).pdf","Transcript Link")</f>
        <v>Transcript Link</v>
      </c>
    </row>
    <row r="89" spans="1:13" ht="409.5">
      <c r="A89" s="1" t="s">
        <v>399</v>
      </c>
      <c r="B89" s="1" t="s">
        <v>13</v>
      </c>
      <c r="C89" s="4" t="s">
        <v>404</v>
      </c>
      <c r="D89" s="1" t="s">
        <v>405</v>
      </c>
      <c r="E89" s="1" t="s">
        <v>406</v>
      </c>
      <c r="F89" s="4" t="s">
        <v>5267</v>
      </c>
      <c r="G89" s="1" t="s">
        <v>17</v>
      </c>
      <c r="H89" s="1" t="s">
        <v>18</v>
      </c>
      <c r="I89" s="1" t="s">
        <v>19</v>
      </c>
      <c r="J89" s="1" t="s">
        <v>407</v>
      </c>
      <c r="K89" s="1" t="s">
        <v>21</v>
      </c>
      <c r="L89" s="1" t="str">
        <f>HYPERLINK("https://files.afu.se/Downloads/Transcripts/Fade%20to%20Black%20(Jimmy%20Church)/2023 04 17 - FADE TO BLACK Radio - F2B BREAKING NEWS  Monday, April 17, 2023_Uh4DGjpNU3s - transcript (automated).pdf","Transcript Link")</f>
        <v>Transcript Link</v>
      </c>
      <c r="M89" s="2" t="str">
        <f>HYPERLINK("https://files.afu.se/Downloads/Transcripts/Fade%20to%20Black%20(Jimmy%20Church)/2023 04 17 - FADE TO BLACK Radio - F2B BREAKING NEWS  Monday, April 17, 2023_Uh4DGjpNU3s - transcript (automated).pdf","Transcript Link")</f>
        <v>Transcript Link</v>
      </c>
    </row>
    <row r="90" spans="1:13" ht="409.5">
      <c r="A90" s="1" t="s">
        <v>408</v>
      </c>
      <c r="B90" s="1" t="s">
        <v>13</v>
      </c>
      <c r="C90" s="4" t="s">
        <v>409</v>
      </c>
      <c r="D90" s="1" t="s">
        <v>410</v>
      </c>
      <c r="E90" s="1" t="s">
        <v>411</v>
      </c>
      <c r="F90" s="4" t="s">
        <v>5267</v>
      </c>
      <c r="G90" s="1" t="s">
        <v>17</v>
      </c>
      <c r="H90" s="1" t="s">
        <v>18</v>
      </c>
      <c r="I90" s="1" t="s">
        <v>19</v>
      </c>
      <c r="J90" s="1" t="s">
        <v>412</v>
      </c>
      <c r="K90" s="1" t="s">
        <v>21</v>
      </c>
      <c r="L90" s="1" t="str">
        <f>HYPERLINK("https://files.afu.se/Downloads/Transcripts/Fade%20to%20Black%20(Jimmy%20Church)/2023 04 06 - FADE TO BLACK Radio - Ep. 1791 Michael Feeley  Ancient Symbols and Codes_Y_yLwV2eKY0 - transcript (automated).pdf","Transcript Link")</f>
        <v>Transcript Link</v>
      </c>
      <c r="M90" s="2" t="str">
        <f>HYPERLINK("https://files.afu.se/Downloads/Transcripts/Fade%20to%20Black%20(Jimmy%20Church)/2023 04 06 - FADE TO BLACK Radio - Ep. 1791 Michael Feeley  Ancient Symbols and Codes_Y_yLwV2eKY0 - transcript (automated).pdf","Transcript Link")</f>
        <v>Transcript Link</v>
      </c>
    </row>
    <row r="91" spans="1:13" ht="409.5">
      <c r="A91" s="1" t="s">
        <v>408</v>
      </c>
      <c r="B91" s="1" t="s">
        <v>13</v>
      </c>
      <c r="C91" s="4" t="s">
        <v>413</v>
      </c>
      <c r="D91" s="1" t="s">
        <v>414</v>
      </c>
      <c r="E91" s="1" t="s">
        <v>415</v>
      </c>
      <c r="F91" s="4" t="s">
        <v>5267</v>
      </c>
      <c r="G91" s="1" t="s">
        <v>17</v>
      </c>
      <c r="H91" s="1" t="s">
        <v>18</v>
      </c>
      <c r="I91" s="1" t="s">
        <v>19</v>
      </c>
      <c r="J91" s="1" t="s">
        <v>416</v>
      </c>
      <c r="K91" s="1" t="s">
        <v>21</v>
      </c>
      <c r="L91" s="1" t="str">
        <f>HYPERLINK("https://files.afu.se/Downloads/Transcripts/Fade%20to%20Black%20(Jimmy%20Church)/2023 04 06 - FADE TO BLACK Radio - F2B BREAKING NEWS  Thursday, April 06, 2023_BE6J0yyE0Es - transcript (automated).pdf","Transcript Link")</f>
        <v>Transcript Link</v>
      </c>
      <c r="M91" s="2" t="str">
        <f>HYPERLINK("https://files.afu.se/Downloads/Transcripts/Fade%20to%20Black%20(Jimmy%20Church)/2023 04 06 - FADE TO BLACK Radio - F2B BREAKING NEWS  Thursday, April 06, 2023_BE6J0yyE0Es - transcript (automated).pdf","Transcript Link")</f>
        <v>Transcript Link</v>
      </c>
    </row>
    <row r="92" spans="1:13" ht="409.5">
      <c r="A92" s="1" t="s">
        <v>417</v>
      </c>
      <c r="B92" s="1" t="s">
        <v>13</v>
      </c>
      <c r="C92" s="4" t="s">
        <v>418</v>
      </c>
      <c r="D92" s="1" t="s">
        <v>419</v>
      </c>
      <c r="E92" s="1" t="s">
        <v>420</v>
      </c>
      <c r="F92" s="4" t="s">
        <v>5267</v>
      </c>
      <c r="G92" s="1" t="s">
        <v>17</v>
      </c>
      <c r="H92" s="1" t="s">
        <v>18</v>
      </c>
      <c r="I92" s="1" t="s">
        <v>19</v>
      </c>
      <c r="J92" s="1" t="s">
        <v>421</v>
      </c>
      <c r="K92" s="1" t="s">
        <v>21</v>
      </c>
      <c r="L92" s="1" t="str">
        <f>HYPERLINK("https://files.afu.se/Downloads/Transcripts/Fade%20to%20Black%20(Jimmy%20Church)/2023 04 05 - FADE TO BLACK Radio - Ep. 1790 Mark Fiorentino  'Master of Reality'_V95XAhlONV0 - transcript (automated).pdf","Transcript Link")</f>
        <v>Transcript Link</v>
      </c>
      <c r="M92" s="2" t="str">
        <f>HYPERLINK("https://files.afu.se/Downloads/Transcripts/Fade%20to%20Black%20(Jimmy%20Church)/2023 04 05 - FADE TO BLACK Radio - Ep. 1790 Mark Fiorentino  'Master of Reality'_V95XAhlONV0 - transcript (automated).pdf","Transcript Link")</f>
        <v>Transcript Link</v>
      </c>
    </row>
    <row r="93" spans="1:13" ht="409.5">
      <c r="A93" s="1" t="s">
        <v>417</v>
      </c>
      <c r="B93" s="1" t="s">
        <v>13</v>
      </c>
      <c r="C93" s="4" t="s">
        <v>422</v>
      </c>
      <c r="D93" s="1" t="s">
        <v>423</v>
      </c>
      <c r="E93" s="1" t="s">
        <v>424</v>
      </c>
      <c r="F93" s="4" t="s">
        <v>5267</v>
      </c>
      <c r="G93" s="1" t="s">
        <v>17</v>
      </c>
      <c r="H93" s="1" t="s">
        <v>18</v>
      </c>
      <c r="I93" s="1" t="s">
        <v>19</v>
      </c>
      <c r="J93" s="1" t="s">
        <v>425</v>
      </c>
      <c r="K93" s="1" t="s">
        <v>21</v>
      </c>
      <c r="L93" s="1" t="str">
        <f>HYPERLINK("https://files.afu.se/Downloads/Transcripts/Fade%20to%20Black%20(Jimmy%20Church)/2023 04 05 - FADE TO BLACK Radio - F2B BREAKING NEWS  Wednesday, April 05, 2023_MnM2Ssm377g - transcript (automated).pdf","Transcript Link")</f>
        <v>Transcript Link</v>
      </c>
      <c r="M93" s="2" t="str">
        <f>HYPERLINK("https://files.afu.se/Downloads/Transcripts/Fade%20to%20Black%20(Jimmy%20Church)/2023 04 05 - FADE TO BLACK Radio - F2B BREAKING NEWS  Wednesday, April 05, 2023_MnM2Ssm377g - transcript (automated).pdf","Transcript Link")</f>
        <v>Transcript Link</v>
      </c>
    </row>
    <row r="94" spans="1:13" ht="409.5">
      <c r="A94" s="1" t="s">
        <v>426</v>
      </c>
      <c r="B94" s="1" t="s">
        <v>13</v>
      </c>
      <c r="C94" s="4" t="s">
        <v>427</v>
      </c>
      <c r="D94" s="1" t="s">
        <v>428</v>
      </c>
      <c r="E94" s="1" t="s">
        <v>429</v>
      </c>
      <c r="F94" s="4" t="s">
        <v>5267</v>
      </c>
      <c r="G94" s="1" t="s">
        <v>17</v>
      </c>
      <c r="H94" s="1" t="s">
        <v>18</v>
      </c>
      <c r="I94" s="1" t="s">
        <v>19</v>
      </c>
      <c r="J94" s="1" t="s">
        <v>430</v>
      </c>
      <c r="K94" s="1" t="s">
        <v>21</v>
      </c>
      <c r="L94" s="1" t="str">
        <f>HYPERLINK("https://files.afu.se/Downloads/Transcripts/Fade%20to%20Black%20(Jimmy%20Church)/2023 04 04 - FADE TO BLACK Radio - Ep. 1789 Craig Campobasso  'The UFO Hotspot'_W60uYETq2nI - transcript (automated).pdf","Transcript Link")</f>
        <v>Transcript Link</v>
      </c>
      <c r="M94" s="2" t="str">
        <f>HYPERLINK("https://files.afu.se/Downloads/Transcripts/Fade%20to%20Black%20(Jimmy%20Church)/2023 04 04 - FADE TO BLACK Radio - Ep. 1789 Craig Campobasso  'The UFO Hotspot'_W60uYETq2nI - transcript (automated).pdf","Transcript Link")</f>
        <v>Transcript Link</v>
      </c>
    </row>
    <row r="95" spans="1:13" ht="409.5">
      <c r="A95" s="1" t="s">
        <v>426</v>
      </c>
      <c r="B95" s="1" t="s">
        <v>13</v>
      </c>
      <c r="C95" s="4" t="s">
        <v>431</v>
      </c>
      <c r="D95" s="1" t="s">
        <v>432</v>
      </c>
      <c r="E95" s="1" t="s">
        <v>433</v>
      </c>
      <c r="F95" s="4" t="s">
        <v>5267</v>
      </c>
      <c r="G95" s="1" t="s">
        <v>17</v>
      </c>
      <c r="H95" s="1" t="s">
        <v>18</v>
      </c>
      <c r="I95" s="1" t="s">
        <v>19</v>
      </c>
      <c r="J95" s="1" t="s">
        <v>434</v>
      </c>
      <c r="K95" s="1" t="s">
        <v>21</v>
      </c>
      <c r="L95" s="1" t="str">
        <f>HYPERLINK("https://files.afu.se/Downloads/Transcripts/Fade%20to%20Black%20(Jimmy%20Church)/2023 04 04 - FADE TO BLACK Radio - F2B BREAKING NEWS  Tuesday, April 04, 2023_Gz_pWZwBdMA - transcript (automated).pdf","Transcript Link")</f>
        <v>Transcript Link</v>
      </c>
      <c r="M95" s="2" t="str">
        <f>HYPERLINK("https://files.afu.se/Downloads/Transcripts/Fade%20to%20Black%20(Jimmy%20Church)/2023 04 04 - FADE TO BLACK Radio - F2B BREAKING NEWS  Tuesday, April 04, 2023_Gz_pWZwBdMA - transcript (automated).pdf","Transcript Link")</f>
        <v>Transcript Link</v>
      </c>
    </row>
    <row r="96" spans="1:13" ht="409.5">
      <c r="A96" s="1" t="s">
        <v>435</v>
      </c>
      <c r="B96" s="1" t="s">
        <v>13</v>
      </c>
      <c r="C96" s="4" t="s">
        <v>436</v>
      </c>
      <c r="D96" s="1" t="s">
        <v>437</v>
      </c>
      <c r="E96" s="1" t="s">
        <v>438</v>
      </c>
      <c r="F96" s="4" t="s">
        <v>5267</v>
      </c>
      <c r="G96" s="1" t="s">
        <v>17</v>
      </c>
      <c r="H96" s="1" t="s">
        <v>18</v>
      </c>
      <c r="I96" s="1" t="s">
        <v>19</v>
      </c>
      <c r="J96" s="1" t="s">
        <v>439</v>
      </c>
      <c r="K96" s="1" t="s">
        <v>21</v>
      </c>
      <c r="L96" s="1" t="str">
        <f>HYPERLINK("https://files.afu.se/Downloads/Transcripts/Fade%20to%20Black%20(Jimmy%20Church)/2023 04 03 - FADE TO BLACK Radio - Ep. 1788 Parapod Re-cap  Media Awards Festival_aWeGuCX2ymw - transcript (automated).pdf","Transcript Link")</f>
        <v>Transcript Link</v>
      </c>
      <c r="M96" s="2" t="str">
        <f>HYPERLINK("https://files.afu.se/Downloads/Transcripts/Fade%20to%20Black%20(Jimmy%20Church)/2023 04 03 - FADE TO BLACK Radio - Ep. 1788 Parapod Re-cap  Media Awards Festival_aWeGuCX2ymw - transcript (automated).pdf","Transcript Link")</f>
        <v>Transcript Link</v>
      </c>
    </row>
    <row r="97" spans="1:13" ht="409.5">
      <c r="A97" s="1" t="s">
        <v>435</v>
      </c>
      <c r="B97" s="1" t="s">
        <v>13</v>
      </c>
      <c r="C97" s="4" t="s">
        <v>440</v>
      </c>
      <c r="D97" s="1" t="s">
        <v>441</v>
      </c>
      <c r="E97" s="1" t="s">
        <v>442</v>
      </c>
      <c r="F97" s="4" t="s">
        <v>5267</v>
      </c>
      <c r="G97" s="1" t="s">
        <v>17</v>
      </c>
      <c r="H97" s="1" t="s">
        <v>18</v>
      </c>
      <c r="I97" s="1" t="s">
        <v>19</v>
      </c>
      <c r="J97" s="1" t="s">
        <v>443</v>
      </c>
      <c r="K97" s="1" t="s">
        <v>21</v>
      </c>
      <c r="L97" s="1" t="str">
        <f>HYPERLINK("https://files.afu.se/Downloads/Transcripts/Fade%20to%20Black%20(Jimmy%20Church)/2023 04 03 - FADE TO BLACK Radio - F2B BREAKING NEWS  Monday, April 03, 2023_IILPOc5WQoQ - transcript (automated).pdf","Transcript Link")</f>
        <v>Transcript Link</v>
      </c>
      <c r="M97" s="2" t="str">
        <f>HYPERLINK("https://files.afu.se/Downloads/Transcripts/Fade%20to%20Black%20(Jimmy%20Church)/2023 04 03 - FADE TO BLACK Radio - F2B BREAKING NEWS  Monday, April 03, 2023_IILPOc5WQoQ - transcript (automated).pdf","Transcript Link")</f>
        <v>Transcript Link</v>
      </c>
    </row>
    <row r="98" spans="1:13" ht="409.5">
      <c r="A98" s="1" t="s">
        <v>444</v>
      </c>
      <c r="B98" s="1" t="s">
        <v>13</v>
      </c>
      <c r="C98" s="4" t="s">
        <v>445</v>
      </c>
      <c r="D98" s="1" t="s">
        <v>446</v>
      </c>
      <c r="E98" s="1" t="s">
        <v>447</v>
      </c>
      <c r="F98" s="4" t="s">
        <v>5267</v>
      </c>
      <c r="G98" s="1" t="s">
        <v>17</v>
      </c>
      <c r="H98" s="1" t="s">
        <v>18</v>
      </c>
      <c r="I98" s="1" t="s">
        <v>19</v>
      </c>
      <c r="J98" s="1" t="s">
        <v>448</v>
      </c>
      <c r="K98" s="1" t="s">
        <v>21</v>
      </c>
      <c r="L98" s="1" t="str">
        <f>HYPERLINK("https://files.afu.se/Downloads/Transcripts/Fade%20to%20Black%20(Jimmy%20Church)/2023 04 02 - FADE TO BLACK Radio - Billy Carson and Jimmy Church LIVE in the Bunker!_6MKw8awl1yk - transcript (automated).pdf","Transcript Link")</f>
        <v>Transcript Link</v>
      </c>
      <c r="M98" s="2" t="str">
        <f>HYPERLINK("https://files.afu.se/Downloads/Transcripts/Fade%20to%20Black%20(Jimmy%20Church)/2023 04 02 - FADE TO BLACK Radio - Billy Carson and Jimmy Church LIVE in the Bunker!_6MKw8awl1yk - transcript (automated).pdf","Transcript Link")</f>
        <v>Transcript Link</v>
      </c>
    </row>
    <row r="99" spans="1:13" ht="409.5">
      <c r="A99" s="1" t="s">
        <v>449</v>
      </c>
      <c r="B99" s="1" t="s">
        <v>13</v>
      </c>
      <c r="C99" s="4" t="s">
        <v>450</v>
      </c>
      <c r="D99" s="1" t="s">
        <v>451</v>
      </c>
      <c r="E99" s="1" t="s">
        <v>452</v>
      </c>
      <c r="F99" s="4" t="s">
        <v>5267</v>
      </c>
      <c r="G99" s="1" t="s">
        <v>17</v>
      </c>
      <c r="H99" s="1" t="s">
        <v>18</v>
      </c>
      <c r="I99" s="1" t="s">
        <v>19</v>
      </c>
      <c r="J99" s="1" t="s">
        <v>453</v>
      </c>
      <c r="K99" s="1" t="s">
        <v>21</v>
      </c>
      <c r="L99" s="1" t="str">
        <f>HYPERLINK("https://files.afu.se/Downloads/Transcripts/Fade%20to%20Black%20(Jimmy%20Church)/2023 03 30 - FADE TO BLACK Radio - F2B BREAKING NEWS  Thursday, March 30, 2023_CnYfr4ZURB8 - transcript (automated).pdf","Transcript Link")</f>
        <v>Transcript Link</v>
      </c>
      <c r="M99" s="2" t="str">
        <f>HYPERLINK("https://files.afu.se/Downloads/Transcripts/Fade%20to%20Black%20(Jimmy%20Church)/2023 03 30 - FADE TO BLACK Radio - F2B BREAKING NEWS  Thursday, March 30, 2023_CnYfr4ZURB8 - transcript (automated).pdf","Transcript Link")</f>
        <v>Transcript Link</v>
      </c>
    </row>
    <row r="100" spans="1:13" ht="409.5">
      <c r="A100" s="1" t="s">
        <v>454</v>
      </c>
      <c r="B100" s="1" t="s">
        <v>13</v>
      </c>
      <c r="C100" s="4" t="s">
        <v>455</v>
      </c>
      <c r="D100" s="1" t="s">
        <v>456</v>
      </c>
      <c r="E100" s="1" t="s">
        <v>457</v>
      </c>
      <c r="F100" s="4" t="s">
        <v>5267</v>
      </c>
      <c r="G100" s="1" t="s">
        <v>17</v>
      </c>
      <c r="H100" s="1" t="s">
        <v>18</v>
      </c>
      <c r="I100" s="1" t="s">
        <v>19</v>
      </c>
      <c r="J100" s="1" t="s">
        <v>458</v>
      </c>
      <c r="K100" s="1" t="s">
        <v>21</v>
      </c>
      <c r="L100" s="1" t="str">
        <f>HYPERLINK("https://files.afu.se/Downloads/Transcripts/Fade%20to%20Black%20(Jimmy%20Church)/2023 03 29 - FADE TO BLACK Radio - Ep. 1787 Reuben Langdon  ET and Consciousness_tm9x5T_JTuo - transcript (automated).pdf","Transcript Link")</f>
        <v>Transcript Link</v>
      </c>
      <c r="M100" s="2" t="str">
        <f>HYPERLINK("https://files.afu.se/Downloads/Transcripts/Fade%20to%20Black%20(Jimmy%20Church)/2023 03 29 - FADE TO BLACK Radio - Ep. 1787 Reuben Langdon  ET and Consciousness_tm9x5T_JTuo - transcript (automated).pdf","Transcript Link")</f>
        <v>Transcript Link</v>
      </c>
    </row>
    <row r="101" spans="1:13" ht="409.5">
      <c r="A101" s="1" t="s">
        <v>454</v>
      </c>
      <c r="B101" s="1" t="s">
        <v>13</v>
      </c>
      <c r="C101" s="4" t="s">
        <v>459</v>
      </c>
      <c r="D101" s="1" t="s">
        <v>460</v>
      </c>
      <c r="E101" s="1" t="s">
        <v>461</v>
      </c>
      <c r="F101" s="4" t="s">
        <v>5267</v>
      </c>
      <c r="G101" s="1" t="s">
        <v>17</v>
      </c>
      <c r="H101" s="1" t="s">
        <v>18</v>
      </c>
      <c r="I101" s="1" t="s">
        <v>19</v>
      </c>
      <c r="J101" s="1" t="s">
        <v>462</v>
      </c>
      <c r="K101" s="1" t="s">
        <v>21</v>
      </c>
      <c r="L101" s="1" t="str">
        <f>HYPERLINK("https://files.afu.se/Downloads/Transcripts/Fade%20to%20Black%20(Jimmy%20Church)/2023 03 29 - FADE TO BLACK Radio - F2B BREAKING NEWS  Wednesday, March 29, 2023_9ceFhcx2Muo - transcript (automated).pdf","Transcript Link")</f>
        <v>Transcript Link</v>
      </c>
      <c r="M101" s="2" t="str">
        <f>HYPERLINK("https://files.afu.se/Downloads/Transcripts/Fade%20to%20Black%20(Jimmy%20Church)/2023 03 29 - FADE TO BLACK Radio - F2B BREAKING NEWS  Wednesday, March 29, 2023_9ceFhcx2Muo - transcript (automated).pdf","Transcript Link")</f>
        <v>Transcript Link</v>
      </c>
    </row>
    <row r="102" spans="1:13" ht="409.5">
      <c r="A102" s="1" t="s">
        <v>463</v>
      </c>
      <c r="B102" s="1" t="s">
        <v>13</v>
      </c>
      <c r="C102" s="4" t="s">
        <v>464</v>
      </c>
      <c r="D102" s="1" t="s">
        <v>465</v>
      </c>
      <c r="E102" s="1" t="s">
        <v>466</v>
      </c>
      <c r="F102" s="4" t="s">
        <v>5267</v>
      </c>
      <c r="G102" s="1" t="s">
        <v>17</v>
      </c>
      <c r="H102" s="1" t="s">
        <v>18</v>
      </c>
      <c r="I102" s="1" t="s">
        <v>19</v>
      </c>
      <c r="J102" s="1" t="s">
        <v>467</v>
      </c>
      <c r="K102" s="1" t="s">
        <v>21</v>
      </c>
      <c r="L102" s="1" t="str">
        <f>HYPERLINK("https://files.afu.se/Downloads/Transcripts/Fade%20to%20Black%20(Jimmy%20Church)/2023 03 28 - FADE TO BLACK Radio - Ep. 1786 Daniel Harary  'After They Came'_3FMeNH2JWJg - transcript (automated).pdf","Transcript Link")</f>
        <v>Transcript Link</v>
      </c>
      <c r="M102" s="2" t="str">
        <f>HYPERLINK("https://files.afu.se/Downloads/Transcripts/Fade%20to%20Black%20(Jimmy%20Church)/2023 03 28 - FADE TO BLACK Radio - Ep. 1786 Daniel Harary  'After They Came'_3FMeNH2JWJg - transcript (automated).pdf","Transcript Link")</f>
        <v>Transcript Link</v>
      </c>
    </row>
    <row r="103" spans="1:13" ht="409.5">
      <c r="A103" s="1" t="s">
        <v>463</v>
      </c>
      <c r="B103" s="1" t="s">
        <v>13</v>
      </c>
      <c r="C103" s="4" t="s">
        <v>468</v>
      </c>
      <c r="D103" s="1" t="s">
        <v>469</v>
      </c>
      <c r="E103" s="1" t="s">
        <v>470</v>
      </c>
      <c r="F103" s="4" t="s">
        <v>5267</v>
      </c>
      <c r="G103" s="1" t="s">
        <v>17</v>
      </c>
      <c r="H103" s="1" t="s">
        <v>18</v>
      </c>
      <c r="I103" s="1" t="s">
        <v>19</v>
      </c>
      <c r="J103" s="1" t="s">
        <v>471</v>
      </c>
      <c r="K103" s="1" t="s">
        <v>21</v>
      </c>
      <c r="L103" s="1" t="str">
        <f>HYPERLINK("https://files.afu.se/Downloads/Transcripts/Fade%20to%20Black%20(Jimmy%20Church)/2023 03 28 - FADE TO BLACK Radio - F2B BREAKING NEWS  Tuesday, March 28, 2023_f0SaIKLOaNQ - transcript (automated).pdf","Transcript Link")</f>
        <v>Transcript Link</v>
      </c>
      <c r="M103" s="2" t="str">
        <f>HYPERLINK("https://files.afu.se/Downloads/Transcripts/Fade%20to%20Black%20(Jimmy%20Church)/2023 03 28 - FADE TO BLACK Radio - F2B BREAKING NEWS  Tuesday, March 28, 2023_f0SaIKLOaNQ - transcript (automated).pdf","Transcript Link")</f>
        <v>Transcript Link</v>
      </c>
    </row>
    <row r="104" spans="1:13" ht="409.5">
      <c r="A104" s="1" t="s">
        <v>472</v>
      </c>
      <c r="B104" s="1" t="s">
        <v>13</v>
      </c>
      <c r="C104" s="4" t="s">
        <v>473</v>
      </c>
      <c r="D104" s="1" t="s">
        <v>474</v>
      </c>
      <c r="E104" s="1" t="s">
        <v>475</v>
      </c>
      <c r="F104" s="4" t="s">
        <v>5267</v>
      </c>
      <c r="G104" s="1" t="s">
        <v>17</v>
      </c>
      <c r="H104" s="1" t="s">
        <v>18</v>
      </c>
      <c r="I104" s="1" t="s">
        <v>19</v>
      </c>
      <c r="J104" s="1" t="s">
        <v>476</v>
      </c>
      <c r="K104" s="1" t="s">
        <v>21</v>
      </c>
      <c r="L104" s="1" t="str">
        <f>HYPERLINK("https://files.afu.se/Downloads/Transcripts/Fade%20to%20Black%20(Jimmy%20Church)/2023 03 27 - FADE TO BLACK Radio - Ep. 1785 Jimmy Church  The Meaning of Life_aTM7cUxF2qo - transcript (automated).pdf","Transcript Link")</f>
        <v>Transcript Link</v>
      </c>
      <c r="M104" s="2" t="str">
        <f>HYPERLINK("https://files.afu.se/Downloads/Transcripts/Fade%20to%20Black%20(Jimmy%20Church)/2023 03 27 - FADE TO BLACK Radio - Ep. 1785 Jimmy Church  The Meaning of Life_aTM7cUxF2qo - transcript (automated).pdf","Transcript Link")</f>
        <v>Transcript Link</v>
      </c>
    </row>
    <row r="105" spans="1:13" ht="409.5">
      <c r="A105" s="1" t="s">
        <v>472</v>
      </c>
      <c r="B105" s="1" t="s">
        <v>13</v>
      </c>
      <c r="C105" s="4" t="s">
        <v>477</v>
      </c>
      <c r="D105" s="1" t="s">
        <v>478</v>
      </c>
      <c r="E105" s="1" t="s">
        <v>479</v>
      </c>
      <c r="F105" s="4" t="s">
        <v>5267</v>
      </c>
      <c r="G105" s="1" t="s">
        <v>17</v>
      </c>
      <c r="H105" s="1" t="s">
        <v>18</v>
      </c>
      <c r="I105" s="1" t="s">
        <v>19</v>
      </c>
      <c r="J105" s="1" t="s">
        <v>480</v>
      </c>
      <c r="K105" s="1" t="s">
        <v>21</v>
      </c>
      <c r="L105" s="1" t="str">
        <f>HYPERLINK("https://files.afu.se/Downloads/Transcripts/Fade%20to%20Black%20(Jimmy%20Church)/2023 03 27 - FADE TO BLACK Radio - F2B BREAKING NEWS  Monday, March 27, 2023_h2lFt6yNYcs - transcript (automated).pdf","Transcript Link")</f>
        <v>Transcript Link</v>
      </c>
      <c r="M105" s="2" t="str">
        <f>HYPERLINK("https://files.afu.se/Downloads/Transcripts/Fade%20to%20Black%20(Jimmy%20Church)/2023 03 27 - FADE TO BLACK Radio - F2B BREAKING NEWS  Monday, March 27, 2023_h2lFt6yNYcs - transcript (automated).pdf","Transcript Link")</f>
        <v>Transcript Link</v>
      </c>
    </row>
    <row r="106" spans="1:13" ht="409.5">
      <c r="A106" s="1" t="s">
        <v>481</v>
      </c>
      <c r="B106" s="1" t="s">
        <v>13</v>
      </c>
      <c r="C106" s="4" t="s">
        <v>482</v>
      </c>
      <c r="D106" s="1" t="s">
        <v>483</v>
      </c>
      <c r="E106" s="1" t="s">
        <v>484</v>
      </c>
      <c r="F106" s="4" t="s">
        <v>5267</v>
      </c>
      <c r="G106" s="1" t="s">
        <v>17</v>
      </c>
      <c r="H106" s="1" t="s">
        <v>18</v>
      </c>
      <c r="I106" s="1" t="s">
        <v>19</v>
      </c>
      <c r="J106" s="1" t="s">
        <v>485</v>
      </c>
      <c r="K106" s="1" t="s">
        <v>21</v>
      </c>
      <c r="L106" s="1" t="str">
        <f>HYPERLINK("https://files.afu.se/Downloads/Transcripts/Fade%20to%20Black%20(Jimmy%20Church)/2023 03 24 - FADE TO BLACK Radio - Ep. 1784 Linda Moulton Howe  LMH Special!_n0o7lrS4oeA - transcript (automated).pdf","Transcript Link")</f>
        <v>Transcript Link</v>
      </c>
      <c r="M106" s="2" t="str">
        <f>HYPERLINK("https://files.afu.se/Downloads/Transcripts/Fade%20to%20Black%20(Jimmy%20Church)/2023 03 24 - FADE TO BLACK Radio - Ep. 1784 Linda Moulton Howe  LMH Special!_n0o7lrS4oeA - transcript (automated).pdf","Transcript Link")</f>
        <v>Transcript Link</v>
      </c>
    </row>
    <row r="107" spans="1:13" ht="409.5">
      <c r="A107" s="1" t="s">
        <v>481</v>
      </c>
      <c r="B107" s="1" t="s">
        <v>13</v>
      </c>
      <c r="C107" s="4" t="s">
        <v>486</v>
      </c>
      <c r="D107" s="1" t="s">
        <v>487</v>
      </c>
      <c r="E107" s="1" t="s">
        <v>488</v>
      </c>
      <c r="F107" s="4" t="s">
        <v>5267</v>
      </c>
      <c r="G107" s="1" t="s">
        <v>17</v>
      </c>
      <c r="H107" s="1" t="s">
        <v>18</v>
      </c>
      <c r="I107" s="1" t="s">
        <v>19</v>
      </c>
      <c r="J107" s="1" t="s">
        <v>489</v>
      </c>
      <c r="K107" s="1" t="s">
        <v>21</v>
      </c>
      <c r="L107" s="1" t="str">
        <f>HYPERLINK("https://files.afu.se/Downloads/Transcripts/Fade%20to%20Black%20(Jimmy%20Church)/2023 03 24 - FADE TO BLACK Radio - F2B BREAKING NEWS  Friday, March 24, 2023_8zP0xMyJwLA - transcript (automated).pdf","Transcript Link")</f>
        <v>Transcript Link</v>
      </c>
      <c r="M107" s="2" t="str">
        <f>HYPERLINK("https://files.afu.se/Downloads/Transcripts/Fade%20to%20Black%20(Jimmy%20Church)/2023 03 24 - FADE TO BLACK Radio - F2B BREAKING NEWS  Friday, March 24, 2023_8zP0xMyJwLA - transcript (automated).pdf","Transcript Link")</f>
        <v>Transcript Link</v>
      </c>
    </row>
    <row r="108" spans="1:13" ht="409.5">
      <c r="A108" s="1" t="s">
        <v>490</v>
      </c>
      <c r="B108" s="1" t="s">
        <v>13</v>
      </c>
      <c r="C108" s="4" t="s">
        <v>491</v>
      </c>
      <c r="D108" s="1" t="s">
        <v>492</v>
      </c>
      <c r="E108" s="1" t="s">
        <v>493</v>
      </c>
      <c r="F108" s="4" t="s">
        <v>5267</v>
      </c>
      <c r="G108" s="1" t="s">
        <v>17</v>
      </c>
      <c r="H108" s="1" t="s">
        <v>18</v>
      </c>
      <c r="I108" s="1" t="s">
        <v>19</v>
      </c>
      <c r="J108" s="1" t="s">
        <v>494</v>
      </c>
      <c r="K108" s="1" t="s">
        <v>21</v>
      </c>
      <c r="L108" s="1" t="str">
        <f>HYPERLINK("https://files.afu.se/Downloads/Transcripts/Fade%20to%20Black%20(Jimmy%20Church)/2023 03 23 - FADE TO BLACK Radio - Ep. 1783 Ronny LeBlanc  Expedition Bigfoot!_4iIcEfWFvnE - transcript (automated).pdf","Transcript Link")</f>
        <v>Transcript Link</v>
      </c>
      <c r="M108" s="2" t="str">
        <f>HYPERLINK("https://files.afu.se/Downloads/Transcripts/Fade%20to%20Black%20(Jimmy%20Church)/2023 03 23 - FADE TO BLACK Radio - Ep. 1783 Ronny LeBlanc  Expedition Bigfoot!_4iIcEfWFvnE - transcript (automated).pdf","Transcript Link")</f>
        <v>Transcript Link</v>
      </c>
    </row>
    <row r="109" spans="1:13" ht="409.5">
      <c r="A109" s="1" t="s">
        <v>490</v>
      </c>
      <c r="B109" s="1" t="s">
        <v>13</v>
      </c>
      <c r="C109" s="4" t="s">
        <v>495</v>
      </c>
      <c r="D109" s="1" t="s">
        <v>496</v>
      </c>
      <c r="E109" s="1" t="s">
        <v>497</v>
      </c>
      <c r="F109" s="4" t="s">
        <v>5267</v>
      </c>
      <c r="G109" s="1" t="s">
        <v>17</v>
      </c>
      <c r="H109" s="1" t="s">
        <v>18</v>
      </c>
      <c r="I109" s="1" t="s">
        <v>19</v>
      </c>
      <c r="J109" s="1" t="s">
        <v>498</v>
      </c>
      <c r="K109" s="1" t="s">
        <v>21</v>
      </c>
      <c r="L109" s="1" t="str">
        <f>HYPERLINK("https://files.afu.se/Downloads/Transcripts/Fade%20to%20Black%20(Jimmy%20Church)/2023 03 23 - FADE TO BLACK Radio - F2B BREAKING NEWS  Thursday, March 23, 2023_5aBg_tW9U_I - transcript (automated).pdf","Transcript Link")</f>
        <v>Transcript Link</v>
      </c>
      <c r="M109" s="2" t="str">
        <f>HYPERLINK("https://files.afu.se/Downloads/Transcripts/Fade%20to%20Black%20(Jimmy%20Church)/2023 03 23 - FADE TO BLACK Radio - F2B BREAKING NEWS  Thursday, March 23, 2023_5aBg_tW9U_I - transcript (automated).pdf","Transcript Link")</f>
        <v>Transcript Link</v>
      </c>
    </row>
    <row r="110" spans="1:13" ht="409.5">
      <c r="A110" s="1" t="s">
        <v>499</v>
      </c>
      <c r="B110" s="1" t="s">
        <v>13</v>
      </c>
      <c r="C110" s="4" t="s">
        <v>500</v>
      </c>
      <c r="D110" s="1" t="s">
        <v>501</v>
      </c>
      <c r="E110" s="1" t="s">
        <v>502</v>
      </c>
      <c r="F110" s="4" t="s">
        <v>5267</v>
      </c>
      <c r="G110" s="1" t="s">
        <v>17</v>
      </c>
      <c r="H110" s="1" t="s">
        <v>18</v>
      </c>
      <c r="I110" s="1" t="s">
        <v>19</v>
      </c>
      <c r="J110" s="1" t="s">
        <v>503</v>
      </c>
      <c r="K110" s="1" t="s">
        <v>21</v>
      </c>
      <c r="L110" s="1" t="str">
        <f>HYPERLINK("https://files.afu.se/Downloads/Transcripts/Fade%20to%20Black%20(Jimmy%20Church)/2023 03 22 - FADE TO BLACK Radio - Ep. 1782 David Palmer  Pluto in Aquarius_tXfnhUdo8EI - transcript (automated).pdf","Transcript Link")</f>
        <v>Transcript Link</v>
      </c>
      <c r="M110" s="2" t="str">
        <f>HYPERLINK("https://files.afu.se/Downloads/Transcripts/Fade%20to%20Black%20(Jimmy%20Church)/2023 03 22 - FADE TO BLACK Radio - Ep. 1782 David Palmer  Pluto in Aquarius_tXfnhUdo8EI - transcript (automated).pdf","Transcript Link")</f>
        <v>Transcript Link</v>
      </c>
    </row>
    <row r="111" spans="1:13" ht="409.5">
      <c r="A111" s="1" t="s">
        <v>499</v>
      </c>
      <c r="B111" s="1" t="s">
        <v>13</v>
      </c>
      <c r="C111" s="4" t="s">
        <v>504</v>
      </c>
      <c r="D111" s="1" t="s">
        <v>505</v>
      </c>
      <c r="E111" s="1" t="s">
        <v>506</v>
      </c>
      <c r="F111" s="4" t="s">
        <v>5267</v>
      </c>
      <c r="G111" s="1" t="s">
        <v>17</v>
      </c>
      <c r="H111" s="1" t="s">
        <v>18</v>
      </c>
      <c r="I111" s="1" t="s">
        <v>19</v>
      </c>
      <c r="J111" s="1" t="s">
        <v>507</v>
      </c>
      <c r="K111" s="1" t="s">
        <v>21</v>
      </c>
      <c r="L111" s="1" t="str">
        <f>HYPERLINK("https://files.afu.se/Downloads/Transcripts/Fade%20to%20Black%20(Jimmy%20Church)/2023 03 22 - FADE TO BLACK Radio - F2B BREAKING NEWS  Wednesday, March 22, 2023__cTlZ_Vkie4 - transcript (automated).pdf","Transcript Link")</f>
        <v>Transcript Link</v>
      </c>
      <c r="M111" s="2" t="str">
        <f>HYPERLINK("https://files.afu.se/Downloads/Transcripts/Fade%20to%20Black%20(Jimmy%20Church)/2023 03 22 - FADE TO BLACK Radio - F2B BREAKING NEWS  Wednesday, March 22, 2023__cTlZ_Vkie4 - transcript (automated).pdf","Transcript Link")</f>
        <v>Transcript Link</v>
      </c>
    </row>
    <row r="112" spans="1:13" ht="409.5">
      <c r="A112" s="1" t="s">
        <v>508</v>
      </c>
      <c r="B112" s="1" t="s">
        <v>13</v>
      </c>
      <c r="C112" s="4" t="s">
        <v>509</v>
      </c>
      <c r="D112" s="1" t="s">
        <v>510</v>
      </c>
      <c r="E112" s="1" t="s">
        <v>511</v>
      </c>
      <c r="F112" s="4" t="s">
        <v>5267</v>
      </c>
      <c r="G112" s="1" t="s">
        <v>17</v>
      </c>
      <c r="H112" s="1" t="s">
        <v>18</v>
      </c>
      <c r="I112" s="1" t="s">
        <v>19</v>
      </c>
      <c r="J112" s="1" t="s">
        <v>512</v>
      </c>
      <c r="K112" s="1" t="s">
        <v>21</v>
      </c>
      <c r="L112" s="1" t="str">
        <f>HYPERLINK("https://files.afu.se/Downloads/Transcripts/Fade%20to%20Black%20(Jimmy%20Church)/2023 03 21 - FADE TO BLACK Radio - Ep. 1781 Jimmy Church  Report  Artificial Intelligence_yBvLe7t3ztE - transcript (automated).pdf","Transcript Link")</f>
        <v>Transcript Link</v>
      </c>
      <c r="M112" s="2" t="str">
        <f>HYPERLINK("https://files.afu.se/Downloads/Transcripts/Fade%20to%20Black%20(Jimmy%20Church)/2023 03 21 - FADE TO BLACK Radio - Ep. 1781 Jimmy Church  Report  Artificial Intelligence_yBvLe7t3ztE - transcript (automated).pdf","Transcript Link")</f>
        <v>Transcript Link</v>
      </c>
    </row>
    <row r="113" spans="1:13" ht="409.5">
      <c r="A113" s="1" t="s">
        <v>508</v>
      </c>
      <c r="B113" s="1" t="s">
        <v>13</v>
      </c>
      <c r="C113" s="4" t="s">
        <v>513</v>
      </c>
      <c r="D113" s="1" t="s">
        <v>514</v>
      </c>
      <c r="E113" s="1" t="s">
        <v>515</v>
      </c>
      <c r="F113" s="4" t="s">
        <v>5267</v>
      </c>
      <c r="G113" s="1" t="s">
        <v>17</v>
      </c>
      <c r="H113" s="1" t="s">
        <v>18</v>
      </c>
      <c r="I113" s="1" t="s">
        <v>19</v>
      </c>
      <c r="J113" s="1" t="s">
        <v>516</v>
      </c>
      <c r="K113" s="1" t="s">
        <v>21</v>
      </c>
      <c r="L113" s="1" t="str">
        <f>HYPERLINK("https://files.afu.se/Downloads/Transcripts/Fade%20to%20Black%20(Jimmy%20Church)/2023 03 21 - FADE TO BLACK Radio - F2B BREAKING NEWS  Tuesday, March 21, 2023_i_kd6_-JjDo - transcript (automated).pdf","Transcript Link")</f>
        <v>Transcript Link</v>
      </c>
      <c r="M113" s="2" t="str">
        <f>HYPERLINK("https://files.afu.se/Downloads/Transcripts/Fade%20to%20Black%20(Jimmy%20Church)/2023 03 21 - FADE TO BLACK Radio - F2B BREAKING NEWS  Tuesday, March 21, 2023_i_kd6_-JjDo - transcript (automated).pdf","Transcript Link")</f>
        <v>Transcript Link</v>
      </c>
    </row>
    <row r="114" spans="1:13" ht="409.5">
      <c r="A114" s="1" t="s">
        <v>517</v>
      </c>
      <c r="B114" s="1" t="s">
        <v>13</v>
      </c>
      <c r="C114" s="4" t="s">
        <v>518</v>
      </c>
      <c r="D114" s="1" t="s">
        <v>519</v>
      </c>
      <c r="E114" s="1" t="s">
        <v>520</v>
      </c>
      <c r="F114" s="4" t="s">
        <v>5267</v>
      </c>
      <c r="G114" s="1" t="s">
        <v>17</v>
      </c>
      <c r="H114" s="1" t="s">
        <v>18</v>
      </c>
      <c r="I114" s="1" t="s">
        <v>19</v>
      </c>
      <c r="J114" s="1" t="s">
        <v>521</v>
      </c>
      <c r="K114" s="1" t="s">
        <v>21</v>
      </c>
      <c r="L114" s="1" t="str">
        <f>HYPERLINK("https://files.afu.se/Downloads/Transcripts/Fade%20to%20Black%20(Jimmy%20Church)/2023 03 20 - FADE TO BLACK Radio - Ep. 1780 Susan Schumsky  India and the Beatles_P2KKM39K3rA - transcript (automated).pdf","Transcript Link")</f>
        <v>Transcript Link</v>
      </c>
      <c r="M114" s="2" t="str">
        <f>HYPERLINK("https://files.afu.se/Downloads/Transcripts/Fade%20to%20Black%20(Jimmy%20Church)/2023 03 20 - FADE TO BLACK Radio - Ep. 1780 Susan Schumsky  India and the Beatles_P2KKM39K3rA - transcript (automated).pdf","Transcript Link")</f>
        <v>Transcript Link</v>
      </c>
    </row>
    <row r="115" spans="1:13" ht="409.5">
      <c r="A115" s="1" t="s">
        <v>517</v>
      </c>
      <c r="B115" s="1" t="s">
        <v>13</v>
      </c>
      <c r="C115" s="4" t="s">
        <v>522</v>
      </c>
      <c r="D115" s="1" t="s">
        <v>523</v>
      </c>
      <c r="E115" s="1" t="s">
        <v>524</v>
      </c>
      <c r="F115" s="4" t="s">
        <v>5267</v>
      </c>
      <c r="G115" s="1" t="s">
        <v>17</v>
      </c>
      <c r="H115" s="1" t="s">
        <v>18</v>
      </c>
      <c r="I115" s="1" t="s">
        <v>19</v>
      </c>
      <c r="J115" s="1" t="s">
        <v>525</v>
      </c>
      <c r="K115" s="1" t="s">
        <v>21</v>
      </c>
      <c r="L115" s="1" t="str">
        <f>HYPERLINK("https://files.afu.se/Downloads/Transcripts/Fade%20to%20Black%20(Jimmy%20Church)/2023 03 20 - FADE TO BLACK Radio - F2B BREAKING NEWS  Monday, March 20, 2023_DrXtAGy7IJg - transcript (automated).pdf","Transcript Link")</f>
        <v>Transcript Link</v>
      </c>
      <c r="M115" s="2" t="str">
        <f>HYPERLINK("https://files.afu.se/Downloads/Transcripts/Fade%20to%20Black%20(Jimmy%20Church)/2023 03 20 - FADE TO BLACK Radio - F2B BREAKING NEWS  Monday, March 20, 2023_DrXtAGy7IJg - transcript (automated).pdf","Transcript Link")</f>
        <v>Transcript Link</v>
      </c>
    </row>
    <row r="116" spans="1:13" ht="409.5">
      <c r="A116" s="1" t="s">
        <v>526</v>
      </c>
      <c r="B116" s="1" t="s">
        <v>13</v>
      </c>
      <c r="C116" s="4" t="s">
        <v>527</v>
      </c>
      <c r="D116" s="1" t="s">
        <v>528</v>
      </c>
      <c r="E116" s="1" t="s">
        <v>529</v>
      </c>
      <c r="F116" s="4" t="s">
        <v>5267</v>
      </c>
      <c r="G116" s="1" t="s">
        <v>17</v>
      </c>
      <c r="H116" s="1" t="s">
        <v>18</v>
      </c>
      <c r="I116" s="1" t="s">
        <v>19</v>
      </c>
      <c r="J116" s="1" t="s">
        <v>530</v>
      </c>
      <c r="K116" s="1" t="s">
        <v>21</v>
      </c>
      <c r="L116" s="1" t="str">
        <f>HYPERLINK("https://files.afu.se/Downloads/Transcripts/Fade%20to%20Black%20(Jimmy%20Church)/2023 03 16 - FADE TO BLACK Radio - Ep. 1779 Cristina Gomez   Bigfoot!__8I-p0Ihdmk - transcript (automated).pdf","Transcript Link")</f>
        <v>Transcript Link</v>
      </c>
      <c r="M116" s="2" t="str">
        <f>HYPERLINK("https://files.afu.se/Downloads/Transcripts/Fade%20to%20Black%20(Jimmy%20Church)/2023 03 16 - FADE TO BLACK Radio - Ep. 1779 Cristina Gomez   Bigfoot!__8I-p0Ihdmk - transcript (automated).pdf","Transcript Link")</f>
        <v>Transcript Link</v>
      </c>
    </row>
    <row r="117" spans="1:13" ht="409.5">
      <c r="A117" s="1" t="s">
        <v>526</v>
      </c>
      <c r="B117" s="1" t="s">
        <v>13</v>
      </c>
      <c r="C117" s="4" t="s">
        <v>531</v>
      </c>
      <c r="D117" s="1" t="s">
        <v>532</v>
      </c>
      <c r="E117" s="1" t="s">
        <v>533</v>
      </c>
      <c r="F117" s="4" t="s">
        <v>5267</v>
      </c>
      <c r="G117" s="1" t="s">
        <v>17</v>
      </c>
      <c r="H117" s="1" t="s">
        <v>18</v>
      </c>
      <c r="I117" s="1" t="s">
        <v>19</v>
      </c>
      <c r="J117" s="1" t="s">
        <v>534</v>
      </c>
      <c r="K117" s="1" t="s">
        <v>21</v>
      </c>
      <c r="L117" s="1" t="str">
        <f>HYPERLINK("https://files.afu.se/Downloads/Transcripts/Fade%20to%20Black%20(Jimmy%20Church)/2023 03 16 - FADE TO BLACK Radio - F2B BREAKING NEWS  Thursday, March 16, 2023_o9mVj71iCBs - transcript (automated).pdf","Transcript Link")</f>
        <v>Transcript Link</v>
      </c>
      <c r="M117" s="2" t="str">
        <f>HYPERLINK("https://files.afu.se/Downloads/Transcripts/Fade%20to%20Black%20(Jimmy%20Church)/2023 03 16 - FADE TO BLACK Radio - F2B BREAKING NEWS  Thursday, March 16, 2023_o9mVj71iCBs - transcript (automated).pdf","Transcript Link")</f>
        <v>Transcript Link</v>
      </c>
    </row>
    <row r="118" spans="1:13" ht="409.5">
      <c r="A118" s="1" t="s">
        <v>535</v>
      </c>
      <c r="B118" s="1" t="s">
        <v>13</v>
      </c>
      <c r="C118" s="4" t="s">
        <v>536</v>
      </c>
      <c r="D118" s="1" t="s">
        <v>537</v>
      </c>
      <c r="E118" s="1" t="s">
        <v>538</v>
      </c>
      <c r="F118" s="4" t="s">
        <v>5267</v>
      </c>
      <c r="G118" s="1" t="s">
        <v>17</v>
      </c>
      <c r="H118" s="1" t="s">
        <v>18</v>
      </c>
      <c r="I118" s="1" t="s">
        <v>19</v>
      </c>
      <c r="J118" s="1" t="s">
        <v>539</v>
      </c>
      <c r="K118" s="1" t="s">
        <v>21</v>
      </c>
      <c r="L118" s="1" t="str">
        <f>HYPERLINK("https://files.afu.se/Downloads/Transcripts/Fade%20to%20Black%20(Jimmy%20Church)/2023 03 15 - FADE TO BLACK Radio - Ep. 1778 Cheuk Fei  MJ-13 From the Bunker!_XQcZVrnfbZ8 - transcript (automated).pdf","Transcript Link")</f>
        <v>Transcript Link</v>
      </c>
      <c r="M118" s="2" t="str">
        <f>HYPERLINK("https://files.afu.se/Downloads/Transcripts/Fade%20to%20Black%20(Jimmy%20Church)/2023 03 15 - FADE TO BLACK Radio - Ep. 1778 Cheuk Fei  MJ-13 From the Bunker!_XQcZVrnfbZ8 - transcript (automated).pdf","Transcript Link")</f>
        <v>Transcript Link</v>
      </c>
    </row>
    <row r="119" spans="1:13" ht="409.5">
      <c r="A119" s="1" t="s">
        <v>535</v>
      </c>
      <c r="B119" s="1" t="s">
        <v>13</v>
      </c>
      <c r="C119" s="4" t="s">
        <v>540</v>
      </c>
      <c r="D119" s="1" t="s">
        <v>541</v>
      </c>
      <c r="E119" s="1" t="s">
        <v>542</v>
      </c>
      <c r="F119" s="4" t="s">
        <v>5267</v>
      </c>
      <c r="G119" s="1" t="s">
        <v>17</v>
      </c>
      <c r="H119" s="1" t="s">
        <v>18</v>
      </c>
      <c r="I119" s="1" t="s">
        <v>19</v>
      </c>
      <c r="J119" s="1" t="s">
        <v>543</v>
      </c>
      <c r="K119" s="1" t="s">
        <v>21</v>
      </c>
      <c r="L119" s="1" t="str">
        <f>HYPERLINK("https://files.afu.se/Downloads/Transcripts/Fade%20to%20Black%20(Jimmy%20Church)/2023 03 15 - FADE TO BLACK Radio - F2B BREAKING NEWS  Wednesday, March 15, 2023_Zi_aK9IYmbQ - transcript (automated).pdf","Transcript Link")</f>
        <v>Transcript Link</v>
      </c>
      <c r="M119" s="2" t="str">
        <f>HYPERLINK("https://files.afu.se/Downloads/Transcripts/Fade%20to%20Black%20(Jimmy%20Church)/2023 03 15 - FADE TO BLACK Radio - F2B BREAKING NEWS  Wednesday, March 15, 2023_Zi_aK9IYmbQ - transcript (automated).pdf","Transcript Link")</f>
        <v>Transcript Link</v>
      </c>
    </row>
    <row r="120" spans="1:13" ht="409.5">
      <c r="A120" s="1" t="s">
        <v>544</v>
      </c>
      <c r="B120" s="1" t="s">
        <v>13</v>
      </c>
      <c r="C120" s="4" t="s">
        <v>545</v>
      </c>
      <c r="D120" s="1" t="s">
        <v>546</v>
      </c>
      <c r="E120" s="1" t="s">
        <v>547</v>
      </c>
      <c r="F120" s="4" t="s">
        <v>5267</v>
      </c>
      <c r="G120" s="1" t="s">
        <v>17</v>
      </c>
      <c r="H120" s="1" t="s">
        <v>18</v>
      </c>
      <c r="I120" s="1" t="s">
        <v>19</v>
      </c>
      <c r="J120" s="1" t="s">
        <v>548</v>
      </c>
      <c r="K120" s="1" t="s">
        <v>21</v>
      </c>
      <c r="L120" s="1" t="str">
        <f>HYPERLINK("https://files.afu.se/Downloads/Transcripts/Fade%20to%20Black%20(Jimmy%20Church)/2023 03 14 - FADE TO BLACK Radio - Ep. 1777 Vivian Chauvet  Modern ET Contact_zGf11k8tgDo - transcript (automated).pdf","Transcript Link")</f>
        <v>Transcript Link</v>
      </c>
      <c r="M120" s="2" t="str">
        <f>HYPERLINK("https://files.afu.se/Downloads/Transcripts/Fade%20to%20Black%20(Jimmy%20Church)/2023 03 14 - FADE TO BLACK Radio - Ep. 1777 Vivian Chauvet  Modern ET Contact_zGf11k8tgDo - transcript (automated).pdf","Transcript Link")</f>
        <v>Transcript Link</v>
      </c>
    </row>
    <row r="121" spans="1:13" ht="409.5">
      <c r="A121" s="1" t="s">
        <v>544</v>
      </c>
      <c r="B121" s="1" t="s">
        <v>13</v>
      </c>
      <c r="C121" s="4" t="s">
        <v>549</v>
      </c>
      <c r="D121" s="1" t="s">
        <v>550</v>
      </c>
      <c r="E121" s="1" t="s">
        <v>551</v>
      </c>
      <c r="F121" s="4" t="s">
        <v>5267</v>
      </c>
      <c r="G121" s="1" t="s">
        <v>17</v>
      </c>
      <c r="H121" s="1" t="s">
        <v>18</v>
      </c>
      <c r="I121" s="1" t="s">
        <v>19</v>
      </c>
      <c r="J121" s="1" t="s">
        <v>552</v>
      </c>
      <c r="K121" s="1" t="s">
        <v>21</v>
      </c>
      <c r="L121" s="1" t="str">
        <f>HYPERLINK("https://files.afu.se/Downloads/Transcripts/Fade%20to%20Black%20(Jimmy%20Church)/2023 03 14 - FADE TO BLACK Radio - F2B BREAKING NEWS  Tuesday, March 14, 2023_aT4K4K7iF7k - transcript (automated).pdf","Transcript Link")</f>
        <v>Transcript Link</v>
      </c>
      <c r="M121" s="2" t="str">
        <f>HYPERLINK("https://files.afu.se/Downloads/Transcripts/Fade%20to%20Black%20(Jimmy%20Church)/2023 03 14 - FADE TO BLACK Radio - F2B BREAKING NEWS  Tuesday, March 14, 2023_aT4K4K7iF7k - transcript (automated).pdf","Transcript Link")</f>
        <v>Transcript Link</v>
      </c>
    </row>
    <row r="122" spans="1:13" ht="409.5">
      <c r="A122" s="1" t="s">
        <v>553</v>
      </c>
      <c r="B122" s="1" t="s">
        <v>13</v>
      </c>
      <c r="C122" s="4" t="s">
        <v>554</v>
      </c>
      <c r="D122" s="1" t="s">
        <v>555</v>
      </c>
      <c r="E122" s="1" t="s">
        <v>556</v>
      </c>
      <c r="F122" s="4" t="s">
        <v>5267</v>
      </c>
      <c r="G122" s="1" t="s">
        <v>17</v>
      </c>
      <c r="H122" s="1" t="s">
        <v>18</v>
      </c>
      <c r="I122" s="1" t="s">
        <v>19</v>
      </c>
      <c r="J122" s="1" t="s">
        <v>557</v>
      </c>
      <c r="K122" s="1" t="s">
        <v>21</v>
      </c>
      <c r="L122" s="1" t="str">
        <f>HYPERLINK("https://files.afu.se/Downloads/Transcripts/Fade%20to%20Black%20(Jimmy%20Church)/2023 03 13 - FADE TO BLACK Radio - Ep. 1776 Timothy Hogan  The Knights Templar in Egypt_GprfIzQe8kA - transcript (automated).pdf","Transcript Link")</f>
        <v>Transcript Link</v>
      </c>
      <c r="M122" s="2" t="str">
        <f>HYPERLINK("https://files.afu.se/Downloads/Transcripts/Fade%20to%20Black%20(Jimmy%20Church)/2023 03 13 - FADE TO BLACK Radio - Ep. 1776 Timothy Hogan  The Knights Templar in Egypt_GprfIzQe8kA - transcript (automated).pdf","Transcript Link")</f>
        <v>Transcript Link</v>
      </c>
    </row>
    <row r="123" spans="1:13" ht="409.5">
      <c r="A123" s="1" t="s">
        <v>553</v>
      </c>
      <c r="B123" s="1" t="s">
        <v>13</v>
      </c>
      <c r="C123" s="4" t="s">
        <v>558</v>
      </c>
      <c r="D123" s="1" t="s">
        <v>559</v>
      </c>
      <c r="E123" s="1" t="s">
        <v>560</v>
      </c>
      <c r="F123" s="4" t="s">
        <v>5267</v>
      </c>
      <c r="G123" s="1" t="s">
        <v>17</v>
      </c>
      <c r="H123" s="1" t="s">
        <v>18</v>
      </c>
      <c r="I123" s="1" t="s">
        <v>19</v>
      </c>
      <c r="J123" s="1" t="s">
        <v>561</v>
      </c>
      <c r="K123" s="1" t="s">
        <v>21</v>
      </c>
      <c r="L123" s="1" t="str">
        <f>HYPERLINK("https://files.afu.se/Downloads/Transcripts/Fade%20to%20Black%20(Jimmy%20Church)/2023 03 13 - FADE TO BLACK Radio - F2B BREAKING NEWS  Monday, March 13, 2023_rYGjNOsrPvA - transcript (automated).pdf","Transcript Link")</f>
        <v>Transcript Link</v>
      </c>
      <c r="M123" s="2" t="str">
        <f>HYPERLINK("https://files.afu.se/Downloads/Transcripts/Fade%20to%20Black%20(Jimmy%20Church)/2023 03 13 - FADE TO BLACK Radio - F2B BREAKING NEWS  Monday, March 13, 2023_rYGjNOsrPvA - transcript (automated).pdf","Transcript Link")</f>
        <v>Transcript Link</v>
      </c>
    </row>
    <row r="124" spans="1:13" ht="409.5">
      <c r="A124" s="1" t="s">
        <v>562</v>
      </c>
      <c r="B124" s="1" t="s">
        <v>13</v>
      </c>
      <c r="C124" s="4" t="s">
        <v>563</v>
      </c>
      <c r="D124" s="1" t="s">
        <v>564</v>
      </c>
      <c r="E124" s="1" t="s">
        <v>565</v>
      </c>
      <c r="F124" s="4" t="s">
        <v>5267</v>
      </c>
      <c r="G124" s="1" t="s">
        <v>17</v>
      </c>
      <c r="H124" s="1" t="s">
        <v>18</v>
      </c>
      <c r="I124" s="1" t="s">
        <v>19</v>
      </c>
      <c r="J124" s="1" t="s">
        <v>566</v>
      </c>
      <c r="K124" s="1" t="s">
        <v>21</v>
      </c>
      <c r="L124" s="1" t="str">
        <f>HYPERLINK("https://files.afu.se/Downloads/Transcripts/Fade%20to%20Black%20(Jimmy%20Church)/2023 03 09 - FADE TO BLACK Radio - Ep. 1775 Hoekstra Smith  The Mother Earth Effect_vHgXzdMJFI4 - transcript (automated).pdf","Transcript Link")</f>
        <v>Transcript Link</v>
      </c>
      <c r="M124" s="2" t="str">
        <f>HYPERLINK("https://files.afu.se/Downloads/Transcripts/Fade%20to%20Black%20(Jimmy%20Church)/2023 03 09 - FADE TO BLACK Radio - Ep. 1775 Hoekstra Smith  The Mother Earth Effect_vHgXzdMJFI4 - transcript (automated).pdf","Transcript Link")</f>
        <v>Transcript Link</v>
      </c>
    </row>
    <row r="125" spans="1:13" ht="409.5">
      <c r="A125" s="1" t="s">
        <v>562</v>
      </c>
      <c r="B125" s="1" t="s">
        <v>13</v>
      </c>
      <c r="C125" s="4" t="s">
        <v>567</v>
      </c>
      <c r="D125" s="1" t="s">
        <v>568</v>
      </c>
      <c r="E125" s="1" t="s">
        <v>569</v>
      </c>
      <c r="F125" s="4" t="s">
        <v>5267</v>
      </c>
      <c r="G125" s="1" t="s">
        <v>17</v>
      </c>
      <c r="H125" s="1" t="s">
        <v>18</v>
      </c>
      <c r="I125" s="1" t="s">
        <v>19</v>
      </c>
      <c r="J125" s="1" t="s">
        <v>570</v>
      </c>
      <c r="K125" s="1" t="s">
        <v>21</v>
      </c>
      <c r="L125" s="1" t="str">
        <f>HYPERLINK("https://files.afu.se/Downloads/Transcripts/Fade%20to%20Black%20(Jimmy%20Church)/2023 03 09 - FADE TO BLACK Radio - F2B BREAKING NEWS  Thursday, March 09, 2023_kUOGwEW4bnk - transcript (automated).pdf","Transcript Link")</f>
        <v>Transcript Link</v>
      </c>
      <c r="M125" s="2" t="str">
        <f>HYPERLINK("https://files.afu.se/Downloads/Transcripts/Fade%20to%20Black%20(Jimmy%20Church)/2023 03 09 - FADE TO BLACK Radio - F2B BREAKING NEWS  Thursday, March 09, 2023_kUOGwEW4bnk - transcript (automated).pdf","Transcript Link")</f>
        <v>Transcript Link</v>
      </c>
    </row>
    <row r="126" spans="1:13" ht="409.5">
      <c r="A126" s="1" t="s">
        <v>571</v>
      </c>
      <c r="B126" s="1" t="s">
        <v>13</v>
      </c>
      <c r="C126" s="4" t="s">
        <v>572</v>
      </c>
      <c r="D126" s="1" t="s">
        <v>573</v>
      </c>
      <c r="E126" s="1" t="s">
        <v>574</v>
      </c>
      <c r="F126" s="4" t="s">
        <v>5267</v>
      </c>
      <c r="G126" s="1" t="s">
        <v>17</v>
      </c>
      <c r="H126" s="1" t="s">
        <v>18</v>
      </c>
      <c r="I126" s="1" t="s">
        <v>19</v>
      </c>
      <c r="J126" s="1" t="s">
        <v>575</v>
      </c>
      <c r="K126" s="1" t="s">
        <v>21</v>
      </c>
      <c r="L126" s="1" t="str">
        <f>HYPERLINK("https://files.afu.se/Downloads/Transcripts/Fade%20to%20Black%20(Jimmy%20Church)/2023 03 08 - FADE TO BLACK Radio - Ep. 1774 Staci Layne Wilson  Music and the Paranormal_haI9aNGM-os - transcript (automated).pdf","Transcript Link")</f>
        <v>Transcript Link</v>
      </c>
      <c r="M126" s="2" t="str">
        <f>HYPERLINK("https://files.afu.se/Downloads/Transcripts/Fade%20to%20Black%20(Jimmy%20Church)/2023 03 08 - FADE TO BLACK Radio - Ep. 1774 Staci Layne Wilson  Music and the Paranormal_haI9aNGM-os - transcript (automated).pdf","Transcript Link")</f>
        <v>Transcript Link</v>
      </c>
    </row>
    <row r="127" spans="1:13" ht="409.5">
      <c r="A127" s="1" t="s">
        <v>571</v>
      </c>
      <c r="B127" s="1" t="s">
        <v>13</v>
      </c>
      <c r="C127" s="4" t="s">
        <v>576</v>
      </c>
      <c r="D127" s="1" t="s">
        <v>577</v>
      </c>
      <c r="E127" s="1" t="s">
        <v>578</v>
      </c>
      <c r="F127" s="4" t="s">
        <v>5267</v>
      </c>
      <c r="G127" s="1" t="s">
        <v>17</v>
      </c>
      <c r="H127" s="1" t="s">
        <v>18</v>
      </c>
      <c r="I127" s="1" t="s">
        <v>19</v>
      </c>
      <c r="J127" s="1" t="s">
        <v>579</v>
      </c>
      <c r="K127" s="1" t="s">
        <v>21</v>
      </c>
      <c r="L127" s="1" t="str">
        <f>HYPERLINK("https://files.afu.se/Downloads/Transcripts/Fade%20to%20Black%20(Jimmy%20Church)/2023 03 08 - FADE TO BLACK Radio - F2B BREAKING NEWS  Wednesday, March 08, 2023_fNc6BW1Fv2Y - transcript (automated).pdf","Transcript Link")</f>
        <v>Transcript Link</v>
      </c>
      <c r="M127" s="2" t="str">
        <f>HYPERLINK("https://files.afu.se/Downloads/Transcripts/Fade%20to%20Black%20(Jimmy%20Church)/2023 03 08 - FADE TO BLACK Radio - F2B BREAKING NEWS  Wednesday, March 08, 2023_fNc6BW1Fv2Y - transcript (automated).pdf","Transcript Link")</f>
        <v>Transcript Link</v>
      </c>
    </row>
    <row r="128" spans="1:13" ht="409.5">
      <c r="A128" s="1" t="s">
        <v>580</v>
      </c>
      <c r="B128" s="1" t="s">
        <v>13</v>
      </c>
      <c r="C128" s="4" t="s">
        <v>581</v>
      </c>
      <c r="D128" s="1" t="s">
        <v>582</v>
      </c>
      <c r="E128" s="1" t="s">
        <v>583</v>
      </c>
      <c r="F128" s="4" t="s">
        <v>5267</v>
      </c>
      <c r="G128" s="1" t="s">
        <v>17</v>
      </c>
      <c r="H128" s="1" t="s">
        <v>18</v>
      </c>
      <c r="I128" s="1" t="s">
        <v>19</v>
      </c>
      <c r="J128" s="1" t="s">
        <v>584</v>
      </c>
      <c r="K128" s="1" t="s">
        <v>21</v>
      </c>
      <c r="L128" s="1" t="str">
        <f>HYPERLINK("https://files.afu.se/Downloads/Transcripts/Fade%20to%20Black%20(Jimmy%20Church)/2023 03 07 - FADE TO BLACK Radio - Ep. 1773 Oeming Soma  Conspiracy Comic Artists_h33yJO8VoSQ - transcript (automated).pdf","Transcript Link")</f>
        <v>Transcript Link</v>
      </c>
      <c r="M128" s="2" t="str">
        <f>HYPERLINK("https://files.afu.se/Downloads/Transcripts/Fade%20to%20Black%20(Jimmy%20Church)/2023 03 07 - FADE TO BLACK Radio - Ep. 1773 Oeming Soma  Conspiracy Comic Artists_h33yJO8VoSQ - transcript (automated).pdf","Transcript Link")</f>
        <v>Transcript Link</v>
      </c>
    </row>
    <row r="129" spans="1:13" ht="409.5">
      <c r="A129" s="1" t="s">
        <v>580</v>
      </c>
      <c r="B129" s="1" t="s">
        <v>13</v>
      </c>
      <c r="C129" s="4" t="s">
        <v>585</v>
      </c>
      <c r="D129" s="1" t="s">
        <v>586</v>
      </c>
      <c r="E129" s="1" t="s">
        <v>587</v>
      </c>
      <c r="F129" s="4" t="s">
        <v>5267</v>
      </c>
      <c r="G129" s="1" t="s">
        <v>17</v>
      </c>
      <c r="H129" s="1" t="s">
        <v>18</v>
      </c>
      <c r="I129" s="1" t="s">
        <v>19</v>
      </c>
      <c r="J129" s="1" t="s">
        <v>588</v>
      </c>
      <c r="K129" s="1" t="s">
        <v>21</v>
      </c>
      <c r="L129" s="1" t="str">
        <f>HYPERLINK("https://files.afu.se/Downloads/Transcripts/Fade%20to%20Black%20(Jimmy%20Church)/2023 03 07 - FADE TO BLACK Radio - F2B BREAKING NEWS  Tuesday, March 07, 2023_a5AqBK3Y4ZE - transcript (automated).pdf","Transcript Link")</f>
        <v>Transcript Link</v>
      </c>
      <c r="M129" s="2" t="str">
        <f>HYPERLINK("https://files.afu.se/Downloads/Transcripts/Fade%20to%20Black%20(Jimmy%20Church)/2023 03 07 - FADE TO BLACK Radio - F2B BREAKING NEWS  Tuesday, March 07, 2023_a5AqBK3Y4ZE - transcript (automated).pdf","Transcript Link")</f>
        <v>Transcript Link</v>
      </c>
    </row>
    <row r="130" spans="1:13" ht="409.5">
      <c r="A130" s="1" t="s">
        <v>589</v>
      </c>
      <c r="B130" s="1" t="s">
        <v>13</v>
      </c>
      <c r="C130" s="4" t="s">
        <v>590</v>
      </c>
      <c r="D130" s="1" t="s">
        <v>591</v>
      </c>
      <c r="E130" s="1" t="s">
        <v>592</v>
      </c>
      <c r="F130" s="4" t="s">
        <v>5267</v>
      </c>
      <c r="G130" s="1" t="s">
        <v>17</v>
      </c>
      <c r="H130" s="1" t="s">
        <v>18</v>
      </c>
      <c r="I130" s="1" t="s">
        <v>19</v>
      </c>
      <c r="J130" s="1" t="s">
        <v>593</v>
      </c>
      <c r="K130" s="1" t="s">
        <v>21</v>
      </c>
      <c r="L130" s="1" t="str">
        <f>HYPERLINK("https://files.afu.se/Downloads/Transcripts/Fade%20to%20Black%20(Jimmy%20Church)/2023 03 06 - FADE TO BLACK Radio - Ep. 1772 Jimmy Church  AMA  Ask Me Anything!_yAwqQ6piGQU - transcript (automated).pdf","Transcript Link")</f>
        <v>Transcript Link</v>
      </c>
      <c r="M130" s="2" t="str">
        <f>HYPERLINK("https://files.afu.se/Downloads/Transcripts/Fade%20to%20Black%20(Jimmy%20Church)/2023 03 06 - FADE TO BLACK Radio - Ep. 1772 Jimmy Church  AMA  Ask Me Anything!_yAwqQ6piGQU - transcript (automated).pdf","Transcript Link")</f>
        <v>Transcript Link</v>
      </c>
    </row>
    <row r="131" spans="1:13" ht="409.5">
      <c r="A131" s="1" t="s">
        <v>589</v>
      </c>
      <c r="B131" s="1" t="s">
        <v>13</v>
      </c>
      <c r="C131" s="4" t="s">
        <v>594</v>
      </c>
      <c r="D131" s="1" t="s">
        <v>595</v>
      </c>
      <c r="E131" s="1" t="s">
        <v>596</v>
      </c>
      <c r="F131" s="4" t="s">
        <v>5267</v>
      </c>
      <c r="G131" s="1" t="s">
        <v>17</v>
      </c>
      <c r="H131" s="1" t="s">
        <v>18</v>
      </c>
      <c r="I131" s="1" t="s">
        <v>19</v>
      </c>
      <c r="J131" s="1" t="s">
        <v>597</v>
      </c>
      <c r="K131" s="1" t="s">
        <v>21</v>
      </c>
      <c r="L131" s="1" t="str">
        <f>HYPERLINK("https://files.afu.se/Downloads/Transcripts/Fade%20to%20Black%20(Jimmy%20Church)/2023 03 06 - FADE TO BLACK Radio - F2B BREAKING NEWS  Monday, March 06, 2023_hdE4uU56uJk - transcript (automated).pdf","Transcript Link")</f>
        <v>Transcript Link</v>
      </c>
      <c r="M131" s="2" t="str">
        <f>HYPERLINK("https://files.afu.se/Downloads/Transcripts/Fade%20to%20Black%20(Jimmy%20Church)/2023 03 06 - FADE TO BLACK Radio - F2B BREAKING NEWS  Monday, March 06, 2023_hdE4uU56uJk - transcript (automated).pdf","Transcript Link")</f>
        <v>Transcript Link</v>
      </c>
    </row>
    <row r="132" spans="1:13" ht="409.5">
      <c r="A132" s="1" t="s">
        <v>598</v>
      </c>
      <c r="B132" s="1" t="s">
        <v>13</v>
      </c>
      <c r="C132" s="4" t="s">
        <v>599</v>
      </c>
      <c r="D132" s="1" t="s">
        <v>600</v>
      </c>
      <c r="E132" s="1" t="s">
        <v>601</v>
      </c>
      <c r="F132" s="4" t="s">
        <v>5267</v>
      </c>
      <c r="G132" s="1" t="s">
        <v>17</v>
      </c>
      <c r="H132" s="1" t="s">
        <v>18</v>
      </c>
      <c r="I132" s="1" t="s">
        <v>19</v>
      </c>
      <c r="J132" s="1" t="s">
        <v>602</v>
      </c>
      <c r="K132" s="1" t="s">
        <v>21</v>
      </c>
      <c r="L132" s="1" t="str">
        <f>HYPERLINK("https://files.afu.se/Downloads/Transcripts/Fade%20to%20Black%20(Jimmy%20Church)/2023 03 02 - FADE TO BLACK Radio - Ep. 1771 Randall Carlson  Our Secret History_2K3F6sOy2xI - transcript (automated).pdf","Transcript Link")</f>
        <v>Transcript Link</v>
      </c>
      <c r="M132" s="2" t="str">
        <f>HYPERLINK("https://files.afu.se/Downloads/Transcripts/Fade%20to%20Black%20(Jimmy%20Church)/2023 03 02 - FADE TO BLACK Radio - Ep. 1771 Randall Carlson  Our Secret History_2K3F6sOy2xI - transcript (automated).pdf","Transcript Link")</f>
        <v>Transcript Link</v>
      </c>
    </row>
    <row r="133" spans="1:13" ht="409.5">
      <c r="A133" s="1" t="s">
        <v>598</v>
      </c>
      <c r="B133" s="1" t="s">
        <v>13</v>
      </c>
      <c r="C133" s="4" t="s">
        <v>603</v>
      </c>
      <c r="D133" s="1" t="s">
        <v>604</v>
      </c>
      <c r="E133" s="1" t="s">
        <v>605</v>
      </c>
      <c r="F133" s="4" t="s">
        <v>5267</v>
      </c>
      <c r="G133" s="1" t="s">
        <v>17</v>
      </c>
      <c r="H133" s="1" t="s">
        <v>18</v>
      </c>
      <c r="I133" s="1" t="s">
        <v>19</v>
      </c>
      <c r="J133" s="1" t="s">
        <v>606</v>
      </c>
      <c r="K133" s="1" t="s">
        <v>21</v>
      </c>
      <c r="L133" s="1" t="str">
        <f>HYPERLINK("https://files.afu.se/Downloads/Transcripts/Fade%20to%20Black%20(Jimmy%20Church)/2023 03 02 - FADE TO BLACK Radio - F2B BREAKING NEWS  Thursday, March 02, 2023_aSGd0nDVmbo - transcript (automated).pdf","Transcript Link")</f>
        <v>Transcript Link</v>
      </c>
      <c r="M133" s="2" t="str">
        <f>HYPERLINK("https://files.afu.se/Downloads/Transcripts/Fade%20to%20Black%20(Jimmy%20Church)/2023 03 02 - FADE TO BLACK Radio - F2B BREAKING NEWS  Thursday, March 02, 2023_aSGd0nDVmbo - transcript (automated).pdf","Transcript Link")</f>
        <v>Transcript Link</v>
      </c>
    </row>
    <row r="134" spans="1:13" ht="409.5">
      <c r="A134" s="1" t="s">
        <v>607</v>
      </c>
      <c r="B134" s="1" t="s">
        <v>13</v>
      </c>
      <c r="C134" s="4" t="s">
        <v>608</v>
      </c>
      <c r="D134" s="1" t="s">
        <v>609</v>
      </c>
      <c r="E134" s="1" t="s">
        <v>610</v>
      </c>
      <c r="F134" s="4" t="s">
        <v>5267</v>
      </c>
      <c r="G134" s="1" t="s">
        <v>17</v>
      </c>
      <c r="H134" s="1" t="s">
        <v>18</v>
      </c>
      <c r="I134" s="1" t="s">
        <v>19</v>
      </c>
      <c r="J134" s="1" t="s">
        <v>611</v>
      </c>
      <c r="K134" s="1" t="s">
        <v>21</v>
      </c>
      <c r="L134" s="1" t="str">
        <f>HYPERLINK("https://files.afu.se/Downloads/Transcripts/Fade%20to%20Black%20(Jimmy%20Church)/2023 03 01 - FADE TO BLACK Radio - Ep. 1770 Cheryl Costa  UFOs In Your State_vAajis7YuIw - transcript (automated).pdf","Transcript Link")</f>
        <v>Transcript Link</v>
      </c>
      <c r="M134" s="2" t="str">
        <f>HYPERLINK("https://files.afu.se/Downloads/Transcripts/Fade%20to%20Black%20(Jimmy%20Church)/2023 03 01 - FADE TO BLACK Radio - Ep. 1770 Cheryl Costa  UFOs In Your State_vAajis7YuIw - transcript (automated).pdf","Transcript Link")</f>
        <v>Transcript Link</v>
      </c>
    </row>
    <row r="135" spans="1:13" ht="409.5">
      <c r="A135" s="1" t="s">
        <v>607</v>
      </c>
      <c r="B135" s="1" t="s">
        <v>13</v>
      </c>
      <c r="C135" s="4" t="s">
        <v>612</v>
      </c>
      <c r="D135" s="1" t="s">
        <v>613</v>
      </c>
      <c r="E135" s="1" t="s">
        <v>614</v>
      </c>
      <c r="F135" s="4" t="s">
        <v>5267</v>
      </c>
      <c r="G135" s="1" t="s">
        <v>17</v>
      </c>
      <c r="H135" s="1" t="s">
        <v>18</v>
      </c>
      <c r="I135" s="1" t="s">
        <v>19</v>
      </c>
      <c r="J135" s="1" t="s">
        <v>615</v>
      </c>
      <c r="K135" s="1" t="s">
        <v>21</v>
      </c>
      <c r="L135" s="1" t="str">
        <f>HYPERLINK("https://files.afu.se/Downloads/Transcripts/Fade%20to%20Black%20(Jimmy%20Church)/2023 03 01 - FADE TO BLACK Radio - F2B BREAKING NEWS  Wednesday, March 01, 2023_NxN8qn6Z0RM - transcript (automated).pdf","Transcript Link")</f>
        <v>Transcript Link</v>
      </c>
      <c r="M135" s="2" t="str">
        <f>HYPERLINK("https://files.afu.se/Downloads/Transcripts/Fade%20to%20Black%20(Jimmy%20Church)/2023 03 01 - FADE TO BLACK Radio - F2B BREAKING NEWS  Wednesday, March 01, 2023_NxN8qn6Z0RM - transcript (automated).pdf","Transcript Link")</f>
        <v>Transcript Link</v>
      </c>
    </row>
    <row r="136" spans="1:13" ht="409.5">
      <c r="A136" s="1" t="s">
        <v>616</v>
      </c>
      <c r="B136" s="1" t="s">
        <v>13</v>
      </c>
      <c r="C136" s="4" t="s">
        <v>617</v>
      </c>
      <c r="D136" s="1" t="s">
        <v>618</v>
      </c>
      <c r="E136" s="1" t="s">
        <v>619</v>
      </c>
      <c r="F136" s="4" t="s">
        <v>5267</v>
      </c>
      <c r="G136" s="1" t="s">
        <v>17</v>
      </c>
      <c r="H136" s="1" t="s">
        <v>18</v>
      </c>
      <c r="I136" s="1" t="s">
        <v>19</v>
      </c>
      <c r="J136" s="1" t="s">
        <v>620</v>
      </c>
      <c r="K136" s="1" t="s">
        <v>21</v>
      </c>
      <c r="L136" s="1" t="str">
        <f>HYPERLINK("https://files.afu.se/Downloads/Transcripts/Fade%20to%20Black%20(Jimmy%20Church)/2023 02 28 - FADE TO BLACK Radio - Ep. 1769 Billy Carson  4Bidden Knowledge_IEw_PCPIiLs - transcript (automated).pdf","Transcript Link")</f>
        <v>Transcript Link</v>
      </c>
      <c r="M136" s="2" t="str">
        <f>HYPERLINK("https://files.afu.se/Downloads/Transcripts/Fade%20to%20Black%20(Jimmy%20Church)/2023 02 28 - FADE TO BLACK Radio - Ep. 1769 Billy Carson  4Bidden Knowledge_IEw_PCPIiLs - transcript (automated).pdf","Transcript Link")</f>
        <v>Transcript Link</v>
      </c>
    </row>
    <row r="137" spans="1:13" ht="409.5">
      <c r="A137" s="1" t="s">
        <v>616</v>
      </c>
      <c r="B137" s="1" t="s">
        <v>13</v>
      </c>
      <c r="C137" s="4" t="s">
        <v>621</v>
      </c>
      <c r="D137" s="1" t="s">
        <v>622</v>
      </c>
      <c r="E137" s="1" t="s">
        <v>623</v>
      </c>
      <c r="F137" s="4" t="s">
        <v>5267</v>
      </c>
      <c r="G137" s="1" t="s">
        <v>17</v>
      </c>
      <c r="H137" s="1" t="s">
        <v>18</v>
      </c>
      <c r="I137" s="1" t="s">
        <v>19</v>
      </c>
      <c r="J137" s="1" t="s">
        <v>624</v>
      </c>
      <c r="K137" s="1" t="s">
        <v>21</v>
      </c>
      <c r="L137" s="1" t="str">
        <f>HYPERLINK("https://files.afu.se/Downloads/Transcripts/Fade%20to%20Black%20(Jimmy%20Church)/2023 02 28 - FADE TO BLACK Radio - F2B BREAKING NEWS  Tuesday, February 28, 2023_rPtUHWGtk60 - transcript (automated).pdf","Transcript Link")</f>
        <v>Transcript Link</v>
      </c>
      <c r="M137" s="2" t="str">
        <f>HYPERLINK("https://files.afu.se/Downloads/Transcripts/Fade%20to%20Black%20(Jimmy%20Church)/2023 02 28 - FADE TO BLACK Radio - F2B BREAKING NEWS  Tuesday, February 28, 2023_rPtUHWGtk60 - transcript (automated).pdf","Transcript Link")</f>
        <v>Transcript Link</v>
      </c>
    </row>
    <row r="138" spans="1:13" ht="409.5">
      <c r="A138" s="1" t="s">
        <v>625</v>
      </c>
      <c r="B138" s="1" t="s">
        <v>13</v>
      </c>
      <c r="C138" s="4" t="s">
        <v>626</v>
      </c>
      <c r="D138" s="1" t="s">
        <v>627</v>
      </c>
      <c r="E138" s="1" t="s">
        <v>628</v>
      </c>
      <c r="F138" s="4" t="s">
        <v>5267</v>
      </c>
      <c r="G138" s="1" t="s">
        <v>17</v>
      </c>
      <c r="H138" s="1" t="s">
        <v>18</v>
      </c>
      <c r="I138" s="1" t="s">
        <v>19</v>
      </c>
      <c r="J138" s="1" t="s">
        <v>629</v>
      </c>
      <c r="K138" s="1" t="s">
        <v>21</v>
      </c>
      <c r="L138" s="1" t="str">
        <f>HYPERLINK("https://files.afu.se/Downloads/Transcripts/Fade%20to%20Black%20(Jimmy%20Church)/2023 02 27 - FADE TO BLACK Radio - Ep. 1768 Robert Schoch  The Secret History of Rocks_29SeOszZFG0 - transcript (automated).pdf","Transcript Link")</f>
        <v>Transcript Link</v>
      </c>
      <c r="M138" s="2" t="str">
        <f>HYPERLINK("https://files.afu.se/Downloads/Transcripts/Fade%20to%20Black%20(Jimmy%20Church)/2023 02 27 - FADE TO BLACK Radio - Ep. 1768 Robert Schoch  The Secret History of Rocks_29SeOszZFG0 - transcript (automated).pdf","Transcript Link")</f>
        <v>Transcript Link</v>
      </c>
    </row>
    <row r="139" spans="1:13" ht="409.5">
      <c r="A139" s="1" t="s">
        <v>625</v>
      </c>
      <c r="B139" s="1" t="s">
        <v>13</v>
      </c>
      <c r="C139" s="4" t="s">
        <v>630</v>
      </c>
      <c r="D139" s="1" t="s">
        <v>631</v>
      </c>
      <c r="E139" s="1" t="s">
        <v>632</v>
      </c>
      <c r="F139" s="4" t="s">
        <v>5267</v>
      </c>
      <c r="G139" s="1" t="s">
        <v>17</v>
      </c>
      <c r="H139" s="1" t="s">
        <v>18</v>
      </c>
      <c r="I139" s="1" t="s">
        <v>19</v>
      </c>
      <c r="J139" s="1" t="s">
        <v>633</v>
      </c>
      <c r="K139" s="1" t="s">
        <v>21</v>
      </c>
      <c r="L139" s="1" t="str">
        <f>HYPERLINK("https://files.afu.se/Downloads/Transcripts/Fade%20to%20Black%20(Jimmy%20Church)/2023 02 27 - FADE TO BLACK Radio - F2B BREAKING NEWS  Monday, February 27, 2023_1yjStkw0r8k - transcript (automated).pdf","Transcript Link")</f>
        <v>Transcript Link</v>
      </c>
      <c r="M139" s="2" t="str">
        <f>HYPERLINK("https://files.afu.se/Downloads/Transcripts/Fade%20to%20Black%20(Jimmy%20Church)/2023 02 27 - FADE TO BLACK Radio - F2B BREAKING NEWS  Monday, February 27, 2023_1yjStkw0r8k - transcript (automated).pdf","Transcript Link")</f>
        <v>Transcript Link</v>
      </c>
    </row>
    <row r="140" spans="1:13" ht="409.5">
      <c r="A140" s="1" t="s">
        <v>634</v>
      </c>
      <c r="B140" s="1" t="s">
        <v>13</v>
      </c>
      <c r="C140" s="4" t="s">
        <v>635</v>
      </c>
      <c r="D140" s="1" t="s">
        <v>636</v>
      </c>
      <c r="E140" s="1" t="s">
        <v>637</v>
      </c>
      <c r="F140" s="4" t="s">
        <v>5267</v>
      </c>
      <c r="G140" s="1" t="s">
        <v>17</v>
      </c>
      <c r="H140" s="1" t="s">
        <v>18</v>
      </c>
      <c r="I140" s="1" t="s">
        <v>19</v>
      </c>
      <c r="J140" s="1" t="s">
        <v>638</v>
      </c>
      <c r="K140" s="1" t="s">
        <v>21</v>
      </c>
      <c r="L140" s="1" t="str">
        <f>HYPERLINK("https://files.afu.se/Downloads/Transcripts/Fade%20to%20Black%20(Jimmy%20Church)/2023 02 23 - FADE TO BLACK Radio - Ep. 1767 Chris Macklin  Off-Planet A.I._nnv6MPKH_08 - transcript (automated).pdf","Transcript Link")</f>
        <v>Transcript Link</v>
      </c>
      <c r="M140" s="2" t="str">
        <f>HYPERLINK("https://files.afu.se/Downloads/Transcripts/Fade%20to%20Black%20(Jimmy%20Church)/2023 02 23 - FADE TO BLACK Radio - Ep. 1767 Chris Macklin  Off-Planet A.I._nnv6MPKH_08 - transcript (automated).pdf","Transcript Link")</f>
        <v>Transcript Link</v>
      </c>
    </row>
    <row r="141" spans="1:13" ht="409.5">
      <c r="A141" s="1" t="s">
        <v>634</v>
      </c>
      <c r="B141" s="1" t="s">
        <v>13</v>
      </c>
      <c r="C141" s="4" t="s">
        <v>639</v>
      </c>
      <c r="D141" s="1" t="s">
        <v>640</v>
      </c>
      <c r="E141" s="1" t="s">
        <v>641</v>
      </c>
      <c r="F141" s="4" t="s">
        <v>5267</v>
      </c>
      <c r="G141" s="1" t="s">
        <v>17</v>
      </c>
      <c r="H141" s="1" t="s">
        <v>18</v>
      </c>
      <c r="I141" s="1" t="s">
        <v>19</v>
      </c>
      <c r="J141" s="1" t="s">
        <v>642</v>
      </c>
      <c r="K141" s="1" t="s">
        <v>21</v>
      </c>
      <c r="L141" s="1" t="str">
        <f>HYPERLINK("https://files.afu.se/Downloads/Transcripts/Fade%20to%20Black%20(Jimmy%20Church)/2023 02 23 - FADE TO BLACK Radio - F2B BREAKING NEWS  Thursday, February 23, 2023_3YGb5z0e5Ys - transcript (automated).pdf","Transcript Link")</f>
        <v>Transcript Link</v>
      </c>
      <c r="M141" s="2" t="str">
        <f>HYPERLINK("https://files.afu.se/Downloads/Transcripts/Fade%20to%20Black%20(Jimmy%20Church)/2023 02 23 - FADE TO BLACK Radio - F2B BREAKING NEWS  Thursday, February 23, 2023_3YGb5z0e5Ys - transcript (automated).pdf","Transcript Link")</f>
        <v>Transcript Link</v>
      </c>
    </row>
    <row r="142" spans="1:13" ht="409.5">
      <c r="A142" s="1" t="s">
        <v>643</v>
      </c>
      <c r="B142" s="1" t="s">
        <v>13</v>
      </c>
      <c r="C142" s="4" t="s">
        <v>644</v>
      </c>
      <c r="D142" s="1" t="s">
        <v>645</v>
      </c>
      <c r="E142" s="1" t="s">
        <v>646</v>
      </c>
      <c r="F142" s="4" t="s">
        <v>5267</v>
      </c>
      <c r="G142" s="1" t="s">
        <v>17</v>
      </c>
      <c r="H142" s="1" t="s">
        <v>18</v>
      </c>
      <c r="I142" s="1" t="s">
        <v>19</v>
      </c>
      <c r="J142" s="1" t="s">
        <v>647</v>
      </c>
      <c r="K142" s="1" t="s">
        <v>21</v>
      </c>
      <c r="L142" s="1" t="str">
        <f>HYPERLINK("https://files.afu.se/Downloads/Transcripts/Fade%20to%20Black%20(Jimmy%20Church)/2023 02 22 - FADE TO BLACK Radio - Ep. 1766 Chris Bledsoe  UFO of God_sBPTzDABp30 - transcript (automated).pdf","Transcript Link")</f>
        <v>Transcript Link</v>
      </c>
      <c r="M142" s="2" t="str">
        <f>HYPERLINK("https://files.afu.se/Downloads/Transcripts/Fade%20to%20Black%20(Jimmy%20Church)/2023 02 22 - FADE TO BLACK Radio - Ep. 1766 Chris Bledsoe  UFO of God_sBPTzDABp30 - transcript (automated).pdf","Transcript Link")</f>
        <v>Transcript Link</v>
      </c>
    </row>
    <row r="143" spans="1:13" ht="409.5">
      <c r="A143" s="1" t="s">
        <v>643</v>
      </c>
      <c r="B143" s="1" t="s">
        <v>13</v>
      </c>
      <c r="C143" s="4" t="s">
        <v>648</v>
      </c>
      <c r="D143" s="1" t="s">
        <v>649</v>
      </c>
      <c r="E143" s="1" t="s">
        <v>650</v>
      </c>
      <c r="F143" s="4" t="s">
        <v>5267</v>
      </c>
      <c r="G143" s="1" t="s">
        <v>17</v>
      </c>
      <c r="H143" s="1" t="s">
        <v>18</v>
      </c>
      <c r="I143" s="1" t="s">
        <v>19</v>
      </c>
      <c r="J143" s="1" t="s">
        <v>651</v>
      </c>
      <c r="K143" s="1" t="s">
        <v>21</v>
      </c>
      <c r="L143" s="1" t="str">
        <f>HYPERLINK("https://files.afu.se/Downloads/Transcripts/Fade%20to%20Black%20(Jimmy%20Church)/2023 02 22 - FADE TO BLACK Radio - F2B BREAKING NEWS  Wednesday, February 22, 2023_czIvMTD90eI - transcript (automated).pdf","Transcript Link")</f>
        <v>Transcript Link</v>
      </c>
      <c r="M143" s="2" t="str">
        <f>HYPERLINK("https://files.afu.se/Downloads/Transcripts/Fade%20to%20Black%20(Jimmy%20Church)/2023 02 22 - FADE TO BLACK Radio - F2B BREAKING NEWS  Wednesday, February 22, 2023_czIvMTD90eI - transcript (automated).pdf","Transcript Link")</f>
        <v>Transcript Link</v>
      </c>
    </row>
    <row r="144" spans="1:13" ht="409.5">
      <c r="A144" s="1" t="s">
        <v>652</v>
      </c>
      <c r="B144" s="1" t="s">
        <v>13</v>
      </c>
      <c r="C144" s="4" t="s">
        <v>653</v>
      </c>
      <c r="D144" s="1" t="s">
        <v>654</v>
      </c>
      <c r="E144" s="1" t="s">
        <v>655</v>
      </c>
      <c r="F144" s="4" t="s">
        <v>5267</v>
      </c>
      <c r="G144" s="1" t="s">
        <v>17</v>
      </c>
      <c r="H144" s="1" t="s">
        <v>18</v>
      </c>
      <c r="I144" s="1" t="s">
        <v>19</v>
      </c>
      <c r="J144" s="1" t="s">
        <v>656</v>
      </c>
      <c r="K144" s="1" t="s">
        <v>21</v>
      </c>
      <c r="L144" s="1" t="str">
        <f>HYPERLINK("https://files.afu.se/Downloads/Transcripts/Fade%20to%20Black%20(Jimmy%20Church)/2023 02 21 - FADE TO BLACK Radio - Ep. 1765 Kelly Sullivan  Dreams  Tragic into Magic_to0I0fpz2kM - transcript (automated).pdf","Transcript Link")</f>
        <v>Transcript Link</v>
      </c>
      <c r="M144" s="2" t="str">
        <f>HYPERLINK("https://files.afu.se/Downloads/Transcripts/Fade%20to%20Black%20(Jimmy%20Church)/2023 02 21 - FADE TO BLACK Radio - Ep. 1765 Kelly Sullivan  Dreams  Tragic into Magic_to0I0fpz2kM - transcript (automated).pdf","Transcript Link")</f>
        <v>Transcript Link</v>
      </c>
    </row>
    <row r="145" spans="1:13" ht="409.5">
      <c r="A145" s="1" t="s">
        <v>652</v>
      </c>
      <c r="B145" s="1" t="s">
        <v>13</v>
      </c>
      <c r="C145" s="4" t="s">
        <v>657</v>
      </c>
      <c r="D145" s="1" t="s">
        <v>658</v>
      </c>
      <c r="E145" s="1" t="s">
        <v>659</v>
      </c>
      <c r="F145" s="4" t="s">
        <v>5267</v>
      </c>
      <c r="G145" s="1" t="s">
        <v>17</v>
      </c>
      <c r="H145" s="1" t="s">
        <v>18</v>
      </c>
      <c r="I145" s="1" t="s">
        <v>19</v>
      </c>
      <c r="J145" s="1" t="s">
        <v>660</v>
      </c>
      <c r="K145" s="1" t="s">
        <v>21</v>
      </c>
      <c r="L145" s="1" t="str">
        <f>HYPERLINK("https://files.afu.se/Downloads/Transcripts/Fade%20to%20Black%20(Jimmy%20Church)/2023 02 21 - FADE TO BLACK Radio - F2B BREAKING NEWS  Tuesday, February 21, 2023_LDv89B-BTYs - transcript (automated).pdf","Transcript Link")</f>
        <v>Transcript Link</v>
      </c>
      <c r="M145" s="2" t="str">
        <f>HYPERLINK("https://files.afu.se/Downloads/Transcripts/Fade%20to%20Black%20(Jimmy%20Church)/2023 02 21 - FADE TO BLACK Radio - F2B BREAKING NEWS  Tuesday, February 21, 2023_LDv89B-BTYs - transcript (automated).pdf","Transcript Link")</f>
        <v>Transcript Link</v>
      </c>
    </row>
    <row r="146" spans="1:13" ht="409.5">
      <c r="A146" s="1" t="s">
        <v>661</v>
      </c>
      <c r="B146" s="1" t="s">
        <v>13</v>
      </c>
      <c r="C146" s="4" t="s">
        <v>662</v>
      </c>
      <c r="D146" s="1" t="s">
        <v>663</v>
      </c>
      <c r="E146" s="1" t="s">
        <v>664</v>
      </c>
      <c r="F146" s="4" t="s">
        <v>5267</v>
      </c>
      <c r="G146" s="1" t="s">
        <v>17</v>
      </c>
      <c r="H146" s="1" t="s">
        <v>18</v>
      </c>
      <c r="I146" s="1" t="s">
        <v>19</v>
      </c>
      <c r="J146" s="1" t="s">
        <v>665</v>
      </c>
      <c r="K146" s="1" t="s">
        <v>21</v>
      </c>
      <c r="L146" s="1" t="str">
        <f>HYPERLINK("https://files.afu.se/Downloads/Transcripts/Fade%20to%20Black%20(Jimmy%20Church)/2023 02 15 - FADE TO BLACK Radio - Ep. 1764 Richard Dolan  UFOs Over North America_FJmiNovhJWw - transcript (automated).pdf","Transcript Link")</f>
        <v>Transcript Link</v>
      </c>
      <c r="M146" s="2" t="str">
        <f>HYPERLINK("https://files.afu.se/Downloads/Transcripts/Fade%20to%20Black%20(Jimmy%20Church)/2023 02 15 - FADE TO BLACK Radio - Ep. 1764 Richard Dolan  UFOs Over North America_FJmiNovhJWw - transcript (automated).pdf","Transcript Link")</f>
        <v>Transcript Link</v>
      </c>
    </row>
    <row r="147" spans="1:13" ht="409.5">
      <c r="A147" s="1" t="s">
        <v>661</v>
      </c>
      <c r="B147" s="1" t="s">
        <v>13</v>
      </c>
      <c r="C147" s="4" t="s">
        <v>666</v>
      </c>
      <c r="D147" s="1" t="s">
        <v>667</v>
      </c>
      <c r="E147" s="1" t="s">
        <v>668</v>
      </c>
      <c r="F147" s="4" t="s">
        <v>5267</v>
      </c>
      <c r="G147" s="1" t="s">
        <v>17</v>
      </c>
      <c r="H147" s="1" t="s">
        <v>18</v>
      </c>
      <c r="I147" s="1" t="s">
        <v>19</v>
      </c>
      <c r="J147" s="1" t="s">
        <v>669</v>
      </c>
      <c r="K147" s="1" t="s">
        <v>21</v>
      </c>
      <c r="L147" s="1" t="str">
        <f>HYPERLINK("https://files.afu.se/Downloads/Transcripts/Fade%20to%20Black%20(Jimmy%20Church)/2023 02 15 - FADE TO BLACK Radio - F2B BREAKING NEWS  Wednesday, February 15, 2023_yJIhgcOH-1s - transcript (automated).pdf","Transcript Link")</f>
        <v>Transcript Link</v>
      </c>
      <c r="M147" s="2" t="str">
        <f>HYPERLINK("https://files.afu.se/Downloads/Transcripts/Fade%20to%20Black%20(Jimmy%20Church)/2023 02 15 - FADE TO BLACK Radio - F2B BREAKING NEWS  Wednesday, February 15, 2023_yJIhgcOH-1s - transcript (automated).pdf","Transcript Link")</f>
        <v>Transcript Link</v>
      </c>
    </row>
    <row r="148" spans="1:13" ht="375">
      <c r="A148" s="1" t="s">
        <v>670</v>
      </c>
      <c r="B148" s="1" t="s">
        <v>13</v>
      </c>
      <c r="C148" s="4" t="s">
        <v>671</v>
      </c>
      <c r="D148" s="1" t="s">
        <v>672</v>
      </c>
      <c r="E148" s="1" t="s">
        <v>673</v>
      </c>
      <c r="F148" s="4" t="s">
        <v>5267</v>
      </c>
      <c r="G148" s="1" t="s">
        <v>17</v>
      </c>
      <c r="H148" s="1" t="s">
        <v>18</v>
      </c>
      <c r="I148" s="1" t="s">
        <v>19</v>
      </c>
      <c r="J148" s="1" t="s">
        <v>674</v>
      </c>
      <c r="K148" s="1" t="s">
        <v>21</v>
      </c>
      <c r="L148" s="1" t="str">
        <f>HYPERLINK("https://files.afu.se/Downloads/Transcripts/Fade%20to%20Black%20(Jimmy%20Church)/2023 02 14 - FADE TO BLACK Radio - Ep. 1763 Ismael Perez  Our Cosmic Origin_fGf09lYv0nE - transcript (automated).pdf","Transcript Link")</f>
        <v>Transcript Link</v>
      </c>
      <c r="M148" s="2" t="str">
        <f>HYPERLINK("https://files.afu.se/Downloads/Transcripts/Fade%20to%20Black%20(Jimmy%20Church)/2023 02 14 - FADE TO BLACK Radio - Ep. 1763 Ismael Perez  Our Cosmic Origin_fGf09lYv0nE - transcript (automated).pdf","Transcript Link")</f>
        <v>Transcript Link</v>
      </c>
    </row>
    <row r="149" spans="1:13" ht="409.5">
      <c r="A149" s="1" t="s">
        <v>670</v>
      </c>
      <c r="B149" s="1" t="s">
        <v>13</v>
      </c>
      <c r="C149" s="4" t="s">
        <v>675</v>
      </c>
      <c r="D149" s="1" t="s">
        <v>676</v>
      </c>
      <c r="E149" s="1" t="s">
        <v>677</v>
      </c>
      <c r="F149" s="4" t="s">
        <v>5267</v>
      </c>
      <c r="G149" s="1" t="s">
        <v>17</v>
      </c>
      <c r="H149" s="1" t="s">
        <v>18</v>
      </c>
      <c r="I149" s="1" t="s">
        <v>19</v>
      </c>
      <c r="J149" s="1" t="s">
        <v>678</v>
      </c>
      <c r="K149" s="1" t="s">
        <v>21</v>
      </c>
      <c r="L149" s="1" t="str">
        <f>HYPERLINK("https://files.afu.se/Downloads/Transcripts/Fade%20to%20Black%20(Jimmy%20Church)/2023 02 14 - FADE TO BLACK Radio - F2B BREAKING NEWS  Tuesday, February 14, 2023_YUCbbxfJUNc - transcript (automated).pdf","Transcript Link")</f>
        <v>Transcript Link</v>
      </c>
      <c r="M149" s="2" t="str">
        <f>HYPERLINK("https://files.afu.se/Downloads/Transcripts/Fade%20to%20Black%20(Jimmy%20Church)/2023 02 14 - FADE TO BLACK Radio - F2B BREAKING NEWS  Tuesday, February 14, 2023_YUCbbxfJUNc - transcript (automated).pdf","Transcript Link")</f>
        <v>Transcript Link</v>
      </c>
    </row>
    <row r="150" spans="1:13" ht="409.5">
      <c r="A150" s="1" t="s">
        <v>679</v>
      </c>
      <c r="B150" s="1" t="s">
        <v>13</v>
      </c>
      <c r="C150" s="4" t="s">
        <v>680</v>
      </c>
      <c r="D150" s="1" t="s">
        <v>681</v>
      </c>
      <c r="E150" s="1" t="s">
        <v>682</v>
      </c>
      <c r="F150" s="4" t="s">
        <v>5267</v>
      </c>
      <c r="G150" s="1" t="s">
        <v>17</v>
      </c>
      <c r="H150" s="1" t="s">
        <v>18</v>
      </c>
      <c r="I150" s="1" t="s">
        <v>19</v>
      </c>
      <c r="J150" s="1" t="s">
        <v>683</v>
      </c>
      <c r="K150" s="1" t="s">
        <v>21</v>
      </c>
      <c r="L150" s="1" t="str">
        <f>HYPERLINK("https://files.afu.se/Downloads/Transcripts/Fade%20to%20Black%20(Jimmy%20Church)/2023 02 13 - FADE TO BLACK Radio - Ep. 1762 2023 Conscious Life Expo ReCap Special!_uKJ5o4If8ro - transcript (automated).pdf","Transcript Link")</f>
        <v>Transcript Link</v>
      </c>
      <c r="M150" s="2" t="str">
        <f>HYPERLINK("https://files.afu.se/Downloads/Transcripts/Fade%20to%20Black%20(Jimmy%20Church)/2023 02 13 - FADE TO BLACK Radio - Ep. 1762 2023 Conscious Life Expo ReCap Special!_uKJ5o4If8ro - transcript (automated).pdf","Transcript Link")</f>
        <v>Transcript Link</v>
      </c>
    </row>
    <row r="151" spans="1:13" ht="409.5">
      <c r="A151" s="1" t="s">
        <v>684</v>
      </c>
      <c r="B151" s="1" t="s">
        <v>13</v>
      </c>
      <c r="C151" s="4" t="s">
        <v>685</v>
      </c>
      <c r="D151" s="1" t="s">
        <v>686</v>
      </c>
      <c r="E151" s="1" t="s">
        <v>687</v>
      </c>
      <c r="F151" s="4" t="s">
        <v>5267</v>
      </c>
      <c r="G151" s="1" t="s">
        <v>17</v>
      </c>
      <c r="H151" s="1" t="s">
        <v>18</v>
      </c>
      <c r="I151" s="1" t="s">
        <v>19</v>
      </c>
      <c r="J151" s="1" t="s">
        <v>688</v>
      </c>
      <c r="K151" s="1" t="s">
        <v>21</v>
      </c>
      <c r="L151" s="1" t="str">
        <f>HYPERLINK("https://files.afu.se/Downloads/Transcripts/Fade%20to%20Black%20(Jimmy%20Church)/2023 02 08 - FADE TO BLACK Radio - Ep. 1761 Adam Apollo  Physics and Contact_ur6KuRjcVH8 - transcript (automated).pdf","Transcript Link")</f>
        <v>Transcript Link</v>
      </c>
      <c r="M151" s="2" t="str">
        <f>HYPERLINK("https://files.afu.se/Downloads/Transcripts/Fade%20to%20Black%20(Jimmy%20Church)/2023 02 08 - FADE TO BLACK Radio - Ep. 1761 Adam Apollo  Physics and Contact_ur6KuRjcVH8 - transcript (automated).pdf","Transcript Link")</f>
        <v>Transcript Link</v>
      </c>
    </row>
    <row r="152" spans="1:13" ht="409.5">
      <c r="A152" s="1" t="s">
        <v>684</v>
      </c>
      <c r="B152" s="1" t="s">
        <v>13</v>
      </c>
      <c r="C152" s="4" t="s">
        <v>689</v>
      </c>
      <c r="D152" s="1" t="s">
        <v>690</v>
      </c>
      <c r="E152" s="1" t="s">
        <v>691</v>
      </c>
      <c r="F152" s="4" t="s">
        <v>5267</v>
      </c>
      <c r="G152" s="1" t="s">
        <v>17</v>
      </c>
      <c r="H152" s="1" t="s">
        <v>18</v>
      </c>
      <c r="I152" s="1" t="s">
        <v>19</v>
      </c>
      <c r="J152" s="1" t="s">
        <v>692</v>
      </c>
      <c r="K152" s="1" t="s">
        <v>21</v>
      </c>
      <c r="L152" s="1" t="str">
        <f>HYPERLINK("https://files.afu.se/Downloads/Transcripts/Fade%20to%20Black%20(Jimmy%20Church)/2023 02 08 - FADE TO BLACK Radio - F2B BREAKING NEWS  Wednesday, February 08, 2023_ckygjEfZ3Io - transcript (automated).pdf","Transcript Link")</f>
        <v>Transcript Link</v>
      </c>
      <c r="M152" s="2" t="str">
        <f>HYPERLINK("https://files.afu.se/Downloads/Transcripts/Fade%20to%20Black%20(Jimmy%20Church)/2023 02 08 - FADE TO BLACK Radio - F2B BREAKING NEWS  Wednesday, February 08, 2023_ckygjEfZ3Io - transcript (automated).pdf","Transcript Link")</f>
        <v>Transcript Link</v>
      </c>
    </row>
    <row r="153" spans="1:13" ht="409.5">
      <c r="A153" s="1" t="s">
        <v>693</v>
      </c>
      <c r="B153" s="1" t="s">
        <v>13</v>
      </c>
      <c r="C153" s="4" t="s">
        <v>694</v>
      </c>
      <c r="D153" s="1" t="s">
        <v>695</v>
      </c>
      <c r="E153" s="1" t="s">
        <v>696</v>
      </c>
      <c r="F153" s="4" t="s">
        <v>5267</v>
      </c>
      <c r="G153" s="1" t="s">
        <v>17</v>
      </c>
      <c r="H153" s="1" t="s">
        <v>18</v>
      </c>
      <c r="I153" s="1" t="s">
        <v>19</v>
      </c>
      <c r="J153" s="1" t="s">
        <v>697</v>
      </c>
      <c r="K153" s="1" t="s">
        <v>21</v>
      </c>
      <c r="L153" s="1" t="str">
        <f>HYPERLINK("https://files.afu.se/Downloads/Transcripts/Fade%20to%20Black%20(Jimmy%20Church)/2023 02 07 - FADE TO BLACK Radio - Ep. 1760 Jason Quitt  'Astral Genesis' Released!_gtC2g9bmPoo - transcript (automated).pdf","Transcript Link")</f>
        <v>Transcript Link</v>
      </c>
      <c r="M153" s="2" t="str">
        <f>HYPERLINK("https://files.afu.se/Downloads/Transcripts/Fade%20to%20Black%20(Jimmy%20Church)/2023 02 07 - FADE TO BLACK Radio - Ep. 1760 Jason Quitt  'Astral Genesis' Released!_gtC2g9bmPoo - transcript (automated).pdf","Transcript Link")</f>
        <v>Transcript Link</v>
      </c>
    </row>
    <row r="154" spans="1:13" ht="409.5">
      <c r="A154" s="1" t="s">
        <v>693</v>
      </c>
      <c r="B154" s="1" t="s">
        <v>13</v>
      </c>
      <c r="C154" s="4" t="s">
        <v>698</v>
      </c>
      <c r="D154" s="1" t="s">
        <v>699</v>
      </c>
      <c r="E154" s="1" t="s">
        <v>700</v>
      </c>
      <c r="F154" s="4" t="s">
        <v>5267</v>
      </c>
      <c r="G154" s="1" t="s">
        <v>17</v>
      </c>
      <c r="H154" s="1" t="s">
        <v>18</v>
      </c>
      <c r="I154" s="1" t="s">
        <v>19</v>
      </c>
      <c r="J154" s="1" t="s">
        <v>701</v>
      </c>
      <c r="K154" s="1" t="s">
        <v>21</v>
      </c>
      <c r="L154" s="1" t="str">
        <f>HYPERLINK("https://files.afu.se/Downloads/Transcripts/Fade%20to%20Black%20(Jimmy%20Church)/2023 02 07 - FADE TO BLACK Radio - F2B BREAKING NEWS  Tuesday, February 07, 2023_6s1HPuDmTGs - transcript (automated).pdf","Transcript Link")</f>
        <v>Transcript Link</v>
      </c>
      <c r="M154" s="2" t="str">
        <f>HYPERLINK("https://files.afu.se/Downloads/Transcripts/Fade%20to%20Black%20(Jimmy%20Church)/2023 02 07 - FADE TO BLACK Radio - F2B BREAKING NEWS  Tuesday, February 07, 2023_6s1HPuDmTGs - transcript (automated).pdf","Transcript Link")</f>
        <v>Transcript Link</v>
      </c>
    </row>
    <row r="155" spans="1:13" ht="409.5">
      <c r="A155" s="1" t="s">
        <v>702</v>
      </c>
      <c r="B155" s="1" t="s">
        <v>13</v>
      </c>
      <c r="C155" s="4" t="s">
        <v>703</v>
      </c>
      <c r="D155" s="1" t="s">
        <v>704</v>
      </c>
      <c r="E155" s="1" t="s">
        <v>705</v>
      </c>
      <c r="F155" s="4" t="s">
        <v>5267</v>
      </c>
      <c r="G155" s="1" t="s">
        <v>17</v>
      </c>
      <c r="H155" s="1" t="s">
        <v>18</v>
      </c>
      <c r="I155" s="1" t="s">
        <v>19</v>
      </c>
      <c r="J155" s="1" t="s">
        <v>706</v>
      </c>
      <c r="K155" s="1" t="s">
        <v>21</v>
      </c>
      <c r="L155" s="1" t="str">
        <f>HYPERLINK("https://files.afu.se/Downloads/Transcripts/Fade%20to%20Black%20(Jimmy%20Church)/2023 02 06 - FADE TO BLACK Radio - Ep. 1759 Scott Wolter  New Discoveries_zbho7w0nQ64 - transcript (automated).pdf","Transcript Link")</f>
        <v>Transcript Link</v>
      </c>
      <c r="M155" s="2" t="str">
        <f>HYPERLINK("https://files.afu.se/Downloads/Transcripts/Fade%20to%20Black%20(Jimmy%20Church)/2023 02 06 - FADE TO BLACK Radio - Ep. 1759 Scott Wolter  New Discoveries_zbho7w0nQ64 - transcript (automated).pdf","Transcript Link")</f>
        <v>Transcript Link</v>
      </c>
    </row>
    <row r="156" spans="1:13" ht="409.5">
      <c r="A156" s="1" t="s">
        <v>702</v>
      </c>
      <c r="B156" s="1" t="s">
        <v>13</v>
      </c>
      <c r="C156" s="4" t="s">
        <v>707</v>
      </c>
      <c r="D156" s="1" t="s">
        <v>708</v>
      </c>
      <c r="E156" s="1" t="s">
        <v>709</v>
      </c>
      <c r="F156" s="4" t="s">
        <v>5267</v>
      </c>
      <c r="G156" s="1" t="s">
        <v>17</v>
      </c>
      <c r="H156" s="1" t="s">
        <v>18</v>
      </c>
      <c r="I156" s="1" t="s">
        <v>19</v>
      </c>
      <c r="J156" s="1" t="s">
        <v>710</v>
      </c>
      <c r="K156" s="1" t="s">
        <v>21</v>
      </c>
      <c r="L156" s="1" t="str">
        <f>HYPERLINK("https://files.afu.se/Downloads/Transcripts/Fade%20to%20Black%20(Jimmy%20Church)/2023 02 06 - FADE TO BLACK Radio - F2B BREAKING NEWS  Monday, February 06, 2023_2uglD59OMFY - transcript (automated).pdf","Transcript Link")</f>
        <v>Transcript Link</v>
      </c>
      <c r="M156" s="2" t="str">
        <f>HYPERLINK("https://files.afu.se/Downloads/Transcripts/Fade%20to%20Black%20(Jimmy%20Church)/2023 02 06 - FADE TO BLACK Radio - F2B BREAKING NEWS  Monday, February 06, 2023_2uglD59OMFY - transcript (automated).pdf","Transcript Link")</f>
        <v>Transcript Link</v>
      </c>
    </row>
    <row r="157" spans="1:13" ht="409.5">
      <c r="A157" s="1" t="s">
        <v>711</v>
      </c>
      <c r="B157" s="1" t="s">
        <v>13</v>
      </c>
      <c r="C157" s="4" t="s">
        <v>712</v>
      </c>
      <c r="D157" s="1" t="s">
        <v>713</v>
      </c>
      <c r="E157" s="1" t="s">
        <v>714</v>
      </c>
      <c r="F157" s="4" t="s">
        <v>5267</v>
      </c>
      <c r="G157" s="1" t="s">
        <v>17</v>
      </c>
      <c r="H157" s="1" t="s">
        <v>18</v>
      </c>
      <c r="I157" s="1" t="s">
        <v>19</v>
      </c>
      <c r="J157" s="1" t="s">
        <v>715</v>
      </c>
      <c r="K157" s="1" t="s">
        <v>21</v>
      </c>
      <c r="L157" s="1" t="str">
        <f>HYPERLINK("https://files.afu.se/Downloads/Transcripts/Fade%20to%20Black%20(Jimmy%20Church)/2023 02 03 - FADE TO BLACK Radio - Ep. 1758 Serena DC  The CE5 Experience_D2Zym6vGpKU - transcript (automated).pdf","Transcript Link")</f>
        <v>Transcript Link</v>
      </c>
      <c r="M157" s="2" t="str">
        <f>HYPERLINK("https://files.afu.se/Downloads/Transcripts/Fade%20to%20Black%20(Jimmy%20Church)/2023 02 03 - FADE TO BLACK Radio - Ep. 1758 Serena DC  The CE5 Experience_D2Zym6vGpKU - transcript (automated).pdf","Transcript Link")</f>
        <v>Transcript Link</v>
      </c>
    </row>
    <row r="158" spans="1:13" ht="409.5">
      <c r="A158" s="1" t="s">
        <v>711</v>
      </c>
      <c r="B158" s="1" t="s">
        <v>13</v>
      </c>
      <c r="C158" s="4" t="s">
        <v>716</v>
      </c>
      <c r="D158" s="1" t="s">
        <v>717</v>
      </c>
      <c r="E158" s="1" t="s">
        <v>718</v>
      </c>
      <c r="F158" s="4" t="s">
        <v>5267</v>
      </c>
      <c r="G158" s="1" t="s">
        <v>17</v>
      </c>
      <c r="H158" s="1" t="s">
        <v>18</v>
      </c>
      <c r="I158" s="1" t="s">
        <v>19</v>
      </c>
      <c r="J158" s="1" t="s">
        <v>719</v>
      </c>
      <c r="K158" s="1" t="s">
        <v>21</v>
      </c>
      <c r="L158" s="1" t="str">
        <f>HYPERLINK("https://files.afu.se/Downloads/Transcripts/Fade%20to%20Black%20(Jimmy%20Church)/2023 02 03 - FADE TO BLACK Radio - F2B BREAKING NEWS  Friday, February 03, 2023_LxUZcim0-JU - transcript (automated).pdf","Transcript Link")</f>
        <v>Transcript Link</v>
      </c>
      <c r="M158" s="2" t="str">
        <f>HYPERLINK("https://files.afu.se/Downloads/Transcripts/Fade%20to%20Black%20(Jimmy%20Church)/2023 02 03 - FADE TO BLACK Radio - F2B BREAKING NEWS  Friday, February 03, 2023_LxUZcim0-JU - transcript (automated).pdf","Transcript Link")</f>
        <v>Transcript Link</v>
      </c>
    </row>
    <row r="159" spans="1:13" ht="285">
      <c r="A159" s="1" t="s">
        <v>720</v>
      </c>
      <c r="B159" s="1" t="s">
        <v>13</v>
      </c>
      <c r="C159" s="4" t="s">
        <v>721</v>
      </c>
      <c r="D159" s="1" t="s">
        <v>722</v>
      </c>
      <c r="E159" s="1" t="s">
        <v>723</v>
      </c>
      <c r="F159" s="4" t="s">
        <v>5267</v>
      </c>
      <c r="G159" s="1" t="s">
        <v>17</v>
      </c>
      <c r="H159" s="1" t="s">
        <v>18</v>
      </c>
      <c r="I159" s="1" t="s">
        <v>19</v>
      </c>
      <c r="J159" s="1" t="s">
        <v>724</v>
      </c>
      <c r="K159" s="1" t="s">
        <v>21</v>
      </c>
      <c r="L159" s="1" t="str">
        <f>HYPERLINK("https://files.afu.se/Downloads/Transcripts/Fade%20to%20Black%20(Jimmy%20Church)/2023 02 02 - FADE TO BLACK Radio - Ep. 1757 Jason Quitt  New History Secrets Revealed!_JlIRIC-ENCU - transcript (automated).pdf","Transcript Link")</f>
        <v>Transcript Link</v>
      </c>
      <c r="M159" s="2" t="str">
        <f>HYPERLINK("https://files.afu.se/Downloads/Transcripts/Fade%20to%20Black%20(Jimmy%20Church)/2023 02 02 - FADE TO BLACK Radio - Ep. 1757 Jason Quitt  New History Secrets Revealed!_JlIRIC-ENCU - transcript (automated).pdf","Transcript Link")</f>
        <v>Transcript Link</v>
      </c>
    </row>
    <row r="160" spans="1:13" ht="409.5">
      <c r="A160" s="1" t="s">
        <v>720</v>
      </c>
      <c r="B160" s="1" t="s">
        <v>13</v>
      </c>
      <c r="C160" s="4" t="s">
        <v>725</v>
      </c>
      <c r="D160" s="1" t="s">
        <v>726</v>
      </c>
      <c r="E160" s="1" t="s">
        <v>727</v>
      </c>
      <c r="F160" s="4" t="s">
        <v>5267</v>
      </c>
      <c r="G160" s="1" t="s">
        <v>17</v>
      </c>
      <c r="H160" s="1" t="s">
        <v>18</v>
      </c>
      <c r="I160" s="1" t="s">
        <v>19</v>
      </c>
      <c r="J160" s="1" t="s">
        <v>728</v>
      </c>
      <c r="K160" s="1" t="s">
        <v>21</v>
      </c>
      <c r="L160" s="1" t="str">
        <f>HYPERLINK("https://files.afu.se/Downloads/Transcripts/Fade%20to%20Black%20(Jimmy%20Church)/2023 02 02 - FADE TO BLACK Radio - F2B BREAKING NEWS  Thursday, February 02 2023_BC6b06WVuoY - transcript (automated).pdf","Transcript Link")</f>
        <v>Transcript Link</v>
      </c>
      <c r="M160" s="2" t="str">
        <f>HYPERLINK("https://files.afu.se/Downloads/Transcripts/Fade%20to%20Black%20(Jimmy%20Church)/2023 02 02 - FADE TO BLACK Radio - F2B BREAKING NEWS  Thursday, February 02 2023_BC6b06WVuoY - transcript (automated).pdf","Transcript Link")</f>
        <v>Transcript Link</v>
      </c>
    </row>
    <row r="161" spans="1:13" ht="409.5">
      <c r="A161" s="1" t="s">
        <v>729</v>
      </c>
      <c r="B161" s="1" t="s">
        <v>13</v>
      </c>
      <c r="C161" s="4" t="s">
        <v>730</v>
      </c>
      <c r="D161" s="1" t="s">
        <v>731</v>
      </c>
      <c r="E161" s="1" t="s">
        <v>732</v>
      </c>
      <c r="F161" s="4" t="s">
        <v>5267</v>
      </c>
      <c r="G161" s="1" t="s">
        <v>17</v>
      </c>
      <c r="H161" s="1" t="s">
        <v>18</v>
      </c>
      <c r="I161" s="1" t="s">
        <v>19</v>
      </c>
      <c r="J161" s="1" t="s">
        <v>733</v>
      </c>
      <c r="K161" s="1" t="s">
        <v>21</v>
      </c>
      <c r="L161" s="1" t="str">
        <f>HYPERLINK("https://files.afu.se/Downloads/Transcripts/Fade%20to%20Black%20(Jimmy%20Church)/2023 02 01 - FADE TO BLACK Radio - Ep. 1756 Riz Virk  Simulation Theory__0wps8BanTM - transcript (automated).pdf","Transcript Link")</f>
        <v>Transcript Link</v>
      </c>
      <c r="M161" s="2" t="str">
        <f>HYPERLINK("https://files.afu.se/Downloads/Transcripts/Fade%20to%20Black%20(Jimmy%20Church)/2023 02 01 - FADE TO BLACK Radio - Ep. 1756 Riz Virk  Simulation Theory__0wps8BanTM - transcript (automated).pdf","Transcript Link")</f>
        <v>Transcript Link</v>
      </c>
    </row>
    <row r="162" spans="1:13" ht="409.5">
      <c r="A162" s="1" t="s">
        <v>729</v>
      </c>
      <c r="B162" s="1" t="s">
        <v>13</v>
      </c>
      <c r="C162" s="4" t="s">
        <v>734</v>
      </c>
      <c r="D162" s="1" t="s">
        <v>735</v>
      </c>
      <c r="E162" s="1" t="s">
        <v>736</v>
      </c>
      <c r="F162" s="4" t="s">
        <v>5267</v>
      </c>
      <c r="G162" s="1" t="s">
        <v>17</v>
      </c>
      <c r="H162" s="1" t="s">
        <v>18</v>
      </c>
      <c r="I162" s="1" t="s">
        <v>19</v>
      </c>
      <c r="J162" s="1" t="s">
        <v>737</v>
      </c>
      <c r="K162" s="1" t="s">
        <v>21</v>
      </c>
      <c r="L162" s="1" t="str">
        <f>HYPERLINK("https://files.afu.se/Downloads/Transcripts/Fade%20to%20Black%20(Jimmy%20Church)/2023 02 01 - FADE TO BLACK Radio - F2B BREAKING NEWS  Wednesday, February 01 2023_2auewXO-JXI - transcript (automated).pdf","Transcript Link")</f>
        <v>Transcript Link</v>
      </c>
      <c r="M162" s="2" t="str">
        <f>HYPERLINK("https://files.afu.se/Downloads/Transcripts/Fade%20to%20Black%20(Jimmy%20Church)/2023 02 01 - FADE TO BLACK Radio - F2B BREAKING NEWS  Wednesday, February 01 2023_2auewXO-JXI - transcript (automated).pdf","Transcript Link")</f>
        <v>Transcript Link</v>
      </c>
    </row>
    <row r="163" spans="1:13" ht="409.5">
      <c r="A163" s="1" t="s">
        <v>738</v>
      </c>
      <c r="B163" s="1" t="s">
        <v>13</v>
      </c>
      <c r="C163" s="4" t="s">
        <v>739</v>
      </c>
      <c r="D163" s="1" t="s">
        <v>740</v>
      </c>
      <c r="E163" s="1" t="s">
        <v>741</v>
      </c>
      <c r="F163" s="4" t="s">
        <v>5267</v>
      </c>
      <c r="G163" s="1" t="s">
        <v>17</v>
      </c>
      <c r="H163" s="1" t="s">
        <v>18</v>
      </c>
      <c r="I163" s="1" t="s">
        <v>19</v>
      </c>
      <c r="J163" s="1" t="s">
        <v>742</v>
      </c>
      <c r="K163" s="1" t="s">
        <v>21</v>
      </c>
      <c r="L163" s="1" t="str">
        <f>HYPERLINK("https://files.afu.se/Downloads/Transcripts/Fade%20to%20Black%20(Jimmy%20Church)/2023 01 31 - FADE TO BLACK Radio - Ep. 1755 Dannion Brinkley  Your New Life_15jg2Vou7Gg - transcript (automated).pdf","Transcript Link")</f>
        <v>Transcript Link</v>
      </c>
      <c r="M163" s="2" t="str">
        <f>HYPERLINK("https://files.afu.se/Downloads/Transcripts/Fade%20to%20Black%20(Jimmy%20Church)/2023 01 31 - FADE TO BLACK Radio - Ep. 1755 Dannion Brinkley  Your New Life_15jg2Vou7Gg - transcript (automated).pdf","Transcript Link")</f>
        <v>Transcript Link</v>
      </c>
    </row>
    <row r="164" spans="1:13" ht="409.5">
      <c r="A164" s="1" t="s">
        <v>738</v>
      </c>
      <c r="B164" s="1" t="s">
        <v>13</v>
      </c>
      <c r="C164" s="4" t="s">
        <v>743</v>
      </c>
      <c r="D164" s="1" t="s">
        <v>744</v>
      </c>
      <c r="E164" s="1" t="s">
        <v>745</v>
      </c>
      <c r="F164" s="4" t="s">
        <v>5267</v>
      </c>
      <c r="G164" s="1" t="s">
        <v>17</v>
      </c>
      <c r="H164" s="1" t="s">
        <v>18</v>
      </c>
      <c r="I164" s="1" t="s">
        <v>19</v>
      </c>
      <c r="J164" s="1" t="s">
        <v>746</v>
      </c>
      <c r="K164" s="1" t="s">
        <v>21</v>
      </c>
      <c r="L164" s="1" t="str">
        <f>HYPERLINK("https://files.afu.se/Downloads/Transcripts/Fade%20to%20Black%20(Jimmy%20Church)/2023 01 31 - FADE TO BLACK Radio - F2B BREAKING NEWS  Tuesday, January 31, 2023_B3T3EwoOZvc - transcript (automated).pdf","Transcript Link")</f>
        <v>Transcript Link</v>
      </c>
      <c r="M164" s="2" t="str">
        <f>HYPERLINK("https://files.afu.se/Downloads/Transcripts/Fade%20to%20Black%20(Jimmy%20Church)/2023 01 31 - FADE TO BLACK Radio - F2B BREAKING NEWS  Tuesday, January 31, 2023_B3T3EwoOZvc - transcript (automated).pdf","Transcript Link")</f>
        <v>Transcript Link</v>
      </c>
    </row>
    <row r="165" spans="1:13" ht="409.5">
      <c r="A165" s="1" t="s">
        <v>747</v>
      </c>
      <c r="B165" s="1" t="s">
        <v>13</v>
      </c>
      <c r="C165" s="4" t="s">
        <v>748</v>
      </c>
      <c r="D165" s="1" t="s">
        <v>749</v>
      </c>
      <c r="E165" s="1" t="s">
        <v>750</v>
      </c>
      <c r="F165" s="4" t="s">
        <v>5267</v>
      </c>
      <c r="G165" s="1" t="s">
        <v>17</v>
      </c>
      <c r="H165" s="1" t="s">
        <v>18</v>
      </c>
      <c r="I165" s="1" t="s">
        <v>19</v>
      </c>
      <c r="J165" s="1" t="s">
        <v>751</v>
      </c>
      <c r="K165" s="1" t="s">
        <v>21</v>
      </c>
      <c r="L165" s="1" t="str">
        <f>HYPERLINK("https://files.afu.se/Downloads/Transcripts/Fade%20to%20Black%20(Jimmy%20Church)/2023 01 30 - FADE TO BLACK Radio - Ep. 1754 2023 Announcements_mrvSZdjW4F4 - transcript (automated).pdf","Transcript Link")</f>
        <v>Transcript Link</v>
      </c>
      <c r="M165" s="2" t="str">
        <f>HYPERLINK("https://files.afu.se/Downloads/Transcripts/Fade%20to%20Black%20(Jimmy%20Church)/2023 01 30 - FADE TO BLACK Radio - Ep. 1754 2023 Announcements_mrvSZdjW4F4 - transcript (automated).pdf","Transcript Link")</f>
        <v>Transcript Link</v>
      </c>
    </row>
    <row r="166" spans="1:13" ht="409.5">
      <c r="A166" s="1" t="s">
        <v>747</v>
      </c>
      <c r="B166" s="1" t="s">
        <v>13</v>
      </c>
      <c r="C166" s="4" t="s">
        <v>752</v>
      </c>
      <c r="D166" s="1" t="s">
        <v>753</v>
      </c>
      <c r="E166" s="1" t="s">
        <v>754</v>
      </c>
      <c r="F166" s="4" t="s">
        <v>5267</v>
      </c>
      <c r="G166" s="1" t="s">
        <v>17</v>
      </c>
      <c r="H166" s="1" t="s">
        <v>18</v>
      </c>
      <c r="I166" s="1" t="s">
        <v>19</v>
      </c>
      <c r="J166" s="1" t="s">
        <v>755</v>
      </c>
      <c r="K166" s="1" t="s">
        <v>21</v>
      </c>
      <c r="L166" s="1" t="str">
        <f>HYPERLINK("https://files.afu.se/Downloads/Transcripts/Fade%20to%20Black%20(Jimmy%20Church)/2023 01 30 - FADE TO BLACK Radio - F2B BREAKING NEWS  Monday, January 30, 2023_7tD7E_8iWCY - transcript (automated).pdf","Transcript Link")</f>
        <v>Transcript Link</v>
      </c>
      <c r="M166" s="2" t="str">
        <f>HYPERLINK("https://files.afu.se/Downloads/Transcripts/Fade%20to%20Black%20(Jimmy%20Church)/2023 01 30 - FADE TO BLACK Radio - F2B BREAKING NEWS  Monday, January 30, 2023_7tD7E_8iWCY - transcript (automated).pdf","Transcript Link")</f>
        <v>Transcript Link</v>
      </c>
    </row>
    <row r="167" spans="1:13" ht="409.5">
      <c r="A167" s="1" t="s">
        <v>756</v>
      </c>
      <c r="B167" s="1" t="s">
        <v>13</v>
      </c>
      <c r="C167" s="4" t="s">
        <v>757</v>
      </c>
      <c r="D167" s="1" t="s">
        <v>758</v>
      </c>
      <c r="E167" s="1" t="s">
        <v>759</v>
      </c>
      <c r="F167" s="4" t="s">
        <v>5267</v>
      </c>
      <c r="G167" s="1" t="s">
        <v>17</v>
      </c>
      <c r="H167" s="1" t="s">
        <v>18</v>
      </c>
      <c r="I167" s="1" t="s">
        <v>19</v>
      </c>
      <c r="J167" s="1" t="s">
        <v>760</v>
      </c>
      <c r="K167" s="1" t="s">
        <v>21</v>
      </c>
      <c r="L167" s="1" t="str">
        <f>HYPERLINK("https://files.afu.se/Downloads/Transcripts/Fade%20to%20Black%20(Jimmy%20Church)/2023 01 26 - FADE TO BLACK Radio - Ep. 1753 F2B AMA  Ask Jimmy Anything_1RL0bwmM8dM - transcript (automated).pdf","Transcript Link")</f>
        <v>Transcript Link</v>
      </c>
      <c r="M167" s="2" t="str">
        <f>HYPERLINK("https://files.afu.se/Downloads/Transcripts/Fade%20to%20Black%20(Jimmy%20Church)/2023 01 26 - FADE TO BLACK Radio - Ep. 1753 F2B AMA  Ask Jimmy Anything_1RL0bwmM8dM - transcript (automated).pdf","Transcript Link")</f>
        <v>Transcript Link</v>
      </c>
    </row>
    <row r="168" spans="1:13" ht="409.5">
      <c r="A168" s="1" t="s">
        <v>756</v>
      </c>
      <c r="B168" s="1" t="s">
        <v>13</v>
      </c>
      <c r="C168" s="4" t="s">
        <v>761</v>
      </c>
      <c r="D168" s="1" t="s">
        <v>762</v>
      </c>
      <c r="E168" s="1" t="s">
        <v>763</v>
      </c>
      <c r="F168" s="4" t="s">
        <v>5267</v>
      </c>
      <c r="G168" s="1" t="s">
        <v>17</v>
      </c>
      <c r="H168" s="1" t="s">
        <v>18</v>
      </c>
      <c r="I168" s="1" t="s">
        <v>19</v>
      </c>
      <c r="J168" s="1" t="s">
        <v>764</v>
      </c>
      <c r="K168" s="1" t="s">
        <v>21</v>
      </c>
      <c r="L168" s="1" t="str">
        <f>HYPERLINK("https://files.afu.se/Downloads/Transcripts/Fade%20to%20Black%20(Jimmy%20Church)/2023 01 26 - FADE TO BLACK Radio - F2B BREAKING NEWS  Thursday, January 26, 2023_PMoZYQo5b-Y - transcript (automated).pdf","Transcript Link")</f>
        <v>Transcript Link</v>
      </c>
      <c r="M168" s="2" t="str">
        <f>HYPERLINK("https://files.afu.se/Downloads/Transcripts/Fade%20to%20Black%20(Jimmy%20Church)/2023 01 26 - FADE TO BLACK Radio - F2B BREAKING NEWS  Thursday, January 26, 2023_PMoZYQo5b-Y - transcript (automated).pdf","Transcript Link")</f>
        <v>Transcript Link</v>
      </c>
    </row>
    <row r="169" spans="1:13" ht="409.5">
      <c r="A169" s="1" t="s">
        <v>765</v>
      </c>
      <c r="B169" s="1" t="s">
        <v>13</v>
      </c>
      <c r="C169" s="4" t="s">
        <v>766</v>
      </c>
      <c r="D169" s="1" t="s">
        <v>767</v>
      </c>
      <c r="E169" s="1" t="s">
        <v>768</v>
      </c>
      <c r="F169" s="4" t="s">
        <v>5267</v>
      </c>
      <c r="G169" s="1" t="s">
        <v>17</v>
      </c>
      <c r="H169" s="1" t="s">
        <v>18</v>
      </c>
      <c r="I169" s="1" t="s">
        <v>19</v>
      </c>
      <c r="J169" s="1" t="s">
        <v>769</v>
      </c>
      <c r="K169" s="1" t="s">
        <v>21</v>
      </c>
      <c r="L169" s="1" t="str">
        <f>HYPERLINK("https://files.afu.se/Downloads/Transcripts/Fade%20to%20Black%20(Jimmy%20Church)/2023 01 25 - FADE TO BLACK Radio - Ep. 1752 Sarah Cosme  Secrets of Egypt_DCK_DtIbJZw - transcript (automated).pdf","Transcript Link")</f>
        <v>Transcript Link</v>
      </c>
      <c r="M169" s="2" t="str">
        <f>HYPERLINK("https://files.afu.se/Downloads/Transcripts/Fade%20to%20Black%20(Jimmy%20Church)/2023 01 25 - FADE TO BLACK Radio - Ep. 1752 Sarah Cosme  Secrets of Egypt_DCK_DtIbJZw - transcript (automated).pdf","Transcript Link")</f>
        <v>Transcript Link</v>
      </c>
    </row>
    <row r="170" spans="1:13" ht="409.5">
      <c r="A170" s="1" t="s">
        <v>765</v>
      </c>
      <c r="B170" s="1" t="s">
        <v>13</v>
      </c>
      <c r="C170" s="4" t="s">
        <v>770</v>
      </c>
      <c r="D170" s="1" t="s">
        <v>771</v>
      </c>
      <c r="E170" s="1" t="s">
        <v>772</v>
      </c>
      <c r="F170" s="4" t="s">
        <v>5267</v>
      </c>
      <c r="G170" s="1" t="s">
        <v>17</v>
      </c>
      <c r="H170" s="1" t="s">
        <v>18</v>
      </c>
      <c r="I170" s="1" t="s">
        <v>19</v>
      </c>
      <c r="J170" s="1" t="s">
        <v>773</v>
      </c>
      <c r="K170" s="1" t="s">
        <v>21</v>
      </c>
      <c r="L170" s="1" t="str">
        <f>HYPERLINK("https://files.afu.se/Downloads/Transcripts/Fade%20to%20Black%20(Jimmy%20Church)/2023 01 25 - FADE TO BLACK Radio - F2B BREAKING NEWS  Wednesday, January 25, 2023_OWI5RAdlc8g - transcript (automated).pdf","Transcript Link")</f>
        <v>Transcript Link</v>
      </c>
      <c r="M170" s="2" t="str">
        <f>HYPERLINK("https://files.afu.se/Downloads/Transcripts/Fade%20to%20Black%20(Jimmy%20Church)/2023 01 25 - FADE TO BLACK Radio - F2B BREAKING NEWS  Wednesday, January 25, 2023_OWI5RAdlc8g - transcript (automated).pdf","Transcript Link")</f>
        <v>Transcript Link</v>
      </c>
    </row>
    <row r="171" spans="1:13" ht="409.5">
      <c r="A171" s="1" t="s">
        <v>774</v>
      </c>
      <c r="B171" s="1" t="s">
        <v>13</v>
      </c>
      <c r="C171" s="4" t="s">
        <v>775</v>
      </c>
      <c r="D171" s="1" t="s">
        <v>776</v>
      </c>
      <c r="E171" s="1" t="s">
        <v>777</v>
      </c>
      <c r="F171" s="4" t="s">
        <v>5267</v>
      </c>
      <c r="G171" s="1" t="s">
        <v>17</v>
      </c>
      <c r="H171" s="1" t="s">
        <v>18</v>
      </c>
      <c r="I171" s="1" t="s">
        <v>19</v>
      </c>
      <c r="J171" s="1" t="s">
        <v>778</v>
      </c>
      <c r="K171" s="1" t="s">
        <v>21</v>
      </c>
      <c r="L171" s="1" t="str">
        <f>HYPERLINK("https://files.afu.se/Downloads/Transcripts/Fade%20to%20Black%20(Jimmy%20Church)/2023 01 24 - FADE TO BLACK Radio - Ep. 1751 Debbie Kauble  Life After 'Intruders'_kgHGtwdgXB0 - transcript (automated).pdf","Transcript Link")</f>
        <v>Transcript Link</v>
      </c>
      <c r="M171" s="2" t="str">
        <f>HYPERLINK("https://files.afu.se/Downloads/Transcripts/Fade%20to%20Black%20(Jimmy%20Church)/2023 01 24 - FADE TO BLACK Radio - Ep. 1751 Debbie Kauble  Life After 'Intruders'_kgHGtwdgXB0 - transcript (automated).pdf","Transcript Link")</f>
        <v>Transcript Link</v>
      </c>
    </row>
    <row r="172" spans="1:13" ht="409.5">
      <c r="A172" s="1" t="s">
        <v>774</v>
      </c>
      <c r="B172" s="1" t="s">
        <v>13</v>
      </c>
      <c r="C172" s="4" t="s">
        <v>779</v>
      </c>
      <c r="D172" s="1" t="s">
        <v>780</v>
      </c>
      <c r="E172" s="1" t="s">
        <v>781</v>
      </c>
      <c r="F172" s="4" t="s">
        <v>5267</v>
      </c>
      <c r="G172" s="1" t="s">
        <v>17</v>
      </c>
      <c r="H172" s="1" t="s">
        <v>18</v>
      </c>
      <c r="I172" s="1" t="s">
        <v>19</v>
      </c>
      <c r="J172" s="1" t="s">
        <v>782</v>
      </c>
      <c r="K172" s="1" t="s">
        <v>21</v>
      </c>
      <c r="L172" s="1" t="str">
        <f>HYPERLINK("https://files.afu.se/Downloads/Transcripts/Fade%20to%20Black%20(Jimmy%20Church)/2023 01 24 - FADE TO BLACK Radio - F2B BREAKING NEWS  Tuesday, January 24, 2023_mdfTf82Ufto - transcript (automated).pdf","Transcript Link")</f>
        <v>Transcript Link</v>
      </c>
      <c r="M172" s="2" t="str">
        <f>HYPERLINK("https://files.afu.se/Downloads/Transcripts/Fade%20to%20Black%20(Jimmy%20Church)/2023 01 24 - FADE TO BLACK Radio - F2B BREAKING NEWS  Tuesday, January 24, 2023_mdfTf82Ufto - transcript (automated).pdf","Transcript Link")</f>
        <v>Transcript Link</v>
      </c>
    </row>
    <row r="173" spans="1:13" ht="409.5">
      <c r="A173" s="1" t="s">
        <v>783</v>
      </c>
      <c r="B173" s="1" t="s">
        <v>13</v>
      </c>
      <c r="C173" s="4" t="s">
        <v>784</v>
      </c>
      <c r="D173" s="1" t="s">
        <v>785</v>
      </c>
      <c r="E173" s="1" t="s">
        <v>786</v>
      </c>
      <c r="F173" s="4" t="s">
        <v>5267</v>
      </c>
      <c r="G173" s="1" t="s">
        <v>17</v>
      </c>
      <c r="H173" s="1" t="s">
        <v>18</v>
      </c>
      <c r="I173" s="1" t="s">
        <v>19</v>
      </c>
      <c r="J173" s="1" t="s">
        <v>787</v>
      </c>
      <c r="K173" s="1" t="s">
        <v>21</v>
      </c>
      <c r="L173" s="1" t="str">
        <f>HYPERLINK("https://files.afu.se/Downloads/Transcripts/Fade%20to%20Black%20(Jimmy%20Church)/2023 01 23 - FADE TO BLACK Radio - Ep. 1750 Leslie Kean  The UFO Journalist_CismhUi96TA - transcript (automated).pdf","Transcript Link")</f>
        <v>Transcript Link</v>
      </c>
      <c r="M173" s="2" t="str">
        <f>HYPERLINK("https://files.afu.se/Downloads/Transcripts/Fade%20to%20Black%20(Jimmy%20Church)/2023 01 23 - FADE TO BLACK Radio - Ep. 1750 Leslie Kean  The UFO Journalist_CismhUi96TA - transcript (automated).pdf","Transcript Link")</f>
        <v>Transcript Link</v>
      </c>
    </row>
    <row r="174" spans="1:13" ht="409.5">
      <c r="A174" s="1" t="s">
        <v>783</v>
      </c>
      <c r="B174" s="1" t="s">
        <v>13</v>
      </c>
      <c r="C174" s="4" t="s">
        <v>788</v>
      </c>
      <c r="D174" s="1" t="s">
        <v>789</v>
      </c>
      <c r="E174" s="1" t="s">
        <v>790</v>
      </c>
      <c r="F174" s="4" t="s">
        <v>5267</v>
      </c>
      <c r="G174" s="1" t="s">
        <v>17</v>
      </c>
      <c r="H174" s="1" t="s">
        <v>18</v>
      </c>
      <c r="I174" s="1" t="s">
        <v>19</v>
      </c>
      <c r="J174" s="1" t="s">
        <v>791</v>
      </c>
      <c r="K174" s="1" t="s">
        <v>21</v>
      </c>
      <c r="L174" s="1" t="str">
        <f>HYPERLINK("https://files.afu.se/Downloads/Transcripts/Fade%20to%20Black%20(Jimmy%20Church)/2023 01 23 - FADE TO BLACK Radio - F2B BREAKING NEWS  Monday, January 23, 2023_kQu6tpXZo0o - transcript (automated).pdf","Transcript Link")</f>
        <v>Transcript Link</v>
      </c>
      <c r="M174" s="2" t="str">
        <f>HYPERLINK("https://files.afu.se/Downloads/Transcripts/Fade%20to%20Black%20(Jimmy%20Church)/2023 01 23 - FADE TO BLACK Radio - F2B BREAKING NEWS  Monday, January 23, 2023_kQu6tpXZo0o - transcript (automated).pdf","Transcript Link")</f>
        <v>Transcript Link</v>
      </c>
    </row>
    <row r="175" spans="1:13" ht="409.5">
      <c r="A175" s="1" t="s">
        <v>792</v>
      </c>
      <c r="B175" s="1" t="s">
        <v>13</v>
      </c>
      <c r="C175" s="4" t="s">
        <v>793</v>
      </c>
      <c r="D175" s="1" t="s">
        <v>794</v>
      </c>
      <c r="E175" s="1" t="s">
        <v>795</v>
      </c>
      <c r="F175" s="4" t="s">
        <v>5267</v>
      </c>
      <c r="G175" s="1" t="s">
        <v>17</v>
      </c>
      <c r="H175" s="1" t="s">
        <v>18</v>
      </c>
      <c r="I175" s="1" t="s">
        <v>19</v>
      </c>
      <c r="J175" s="1" t="s">
        <v>796</v>
      </c>
      <c r="K175" s="1" t="s">
        <v>21</v>
      </c>
      <c r="L175" s="1" t="str">
        <f>HYPERLINK("https://files.afu.se/Downloads/Transcripts/Fade%20to%20Black%20(Jimmy%20Church)/2023 01 19 - FADE TO BLACK Radio - Ep. 1749 David Palmer  Green Comets_sNEU68UTGcM - transcript (automated).pdf","Transcript Link")</f>
        <v>Transcript Link</v>
      </c>
      <c r="M175" s="2" t="str">
        <f>HYPERLINK("https://files.afu.se/Downloads/Transcripts/Fade%20to%20Black%20(Jimmy%20Church)/2023 01 19 - FADE TO BLACK Radio - Ep. 1749 David Palmer  Green Comets_sNEU68UTGcM - transcript (automated).pdf","Transcript Link")</f>
        <v>Transcript Link</v>
      </c>
    </row>
    <row r="176" spans="1:13" ht="409.5">
      <c r="A176" s="1" t="s">
        <v>792</v>
      </c>
      <c r="B176" s="1" t="s">
        <v>13</v>
      </c>
      <c r="C176" s="4" t="s">
        <v>797</v>
      </c>
      <c r="D176" s="1" t="s">
        <v>798</v>
      </c>
      <c r="E176" s="1" t="s">
        <v>799</v>
      </c>
      <c r="F176" s="4" t="s">
        <v>5267</v>
      </c>
      <c r="G176" s="1" t="s">
        <v>17</v>
      </c>
      <c r="H176" s="1" t="s">
        <v>18</v>
      </c>
      <c r="I176" s="1" t="s">
        <v>19</v>
      </c>
      <c r="J176" s="1" t="s">
        <v>800</v>
      </c>
      <c r="K176" s="1" t="s">
        <v>21</v>
      </c>
      <c r="L176" s="1" t="str">
        <f>HYPERLINK("https://files.afu.se/Downloads/Transcripts/Fade%20to%20Black%20(Jimmy%20Church)/2023 01 19 - FADE TO BLACK Radio - F2B BREAKING NEWS  Thursday, January 19, 2023_u0PjSYoAWvs - transcript (automated).pdf","Transcript Link")</f>
        <v>Transcript Link</v>
      </c>
      <c r="M176" s="2" t="str">
        <f>HYPERLINK("https://files.afu.se/Downloads/Transcripts/Fade%20to%20Black%20(Jimmy%20Church)/2023 01 19 - FADE TO BLACK Radio - F2B BREAKING NEWS  Thursday, January 19, 2023_u0PjSYoAWvs - transcript (automated).pdf","Transcript Link")</f>
        <v>Transcript Link</v>
      </c>
    </row>
    <row r="177" spans="1:13" ht="409.5">
      <c r="A177" s="1" t="s">
        <v>801</v>
      </c>
      <c r="B177" s="1" t="s">
        <v>13</v>
      </c>
      <c r="C177" s="4" t="s">
        <v>802</v>
      </c>
      <c r="D177" s="1" t="s">
        <v>803</v>
      </c>
      <c r="E177" s="1" t="s">
        <v>804</v>
      </c>
      <c r="F177" s="4" t="s">
        <v>5267</v>
      </c>
      <c r="G177" s="1" t="s">
        <v>17</v>
      </c>
      <c r="H177" s="1" t="s">
        <v>18</v>
      </c>
      <c r="I177" s="1" t="s">
        <v>19</v>
      </c>
      <c r="J177" s="1" t="s">
        <v>805</v>
      </c>
      <c r="K177" s="1" t="s">
        <v>21</v>
      </c>
      <c r="L177" s="1" t="str">
        <f>HYPERLINK("https://files.afu.se/Downloads/Transcripts/Fade%20to%20Black%20(Jimmy%20Church)/2023 01 18 - FADE TO BLACK Radio - Ep. 1748 Steve Bassett  The 2023 UAP Report_uF6aVoHRXjw - transcript (automated).pdf","Transcript Link")</f>
        <v>Transcript Link</v>
      </c>
      <c r="M177" s="2" t="str">
        <f>HYPERLINK("https://files.afu.se/Downloads/Transcripts/Fade%20to%20Black%20(Jimmy%20Church)/2023 01 18 - FADE TO BLACK Radio - Ep. 1748 Steve Bassett  The 2023 UAP Report_uF6aVoHRXjw - transcript (automated).pdf","Transcript Link")</f>
        <v>Transcript Link</v>
      </c>
    </row>
    <row r="178" spans="1:13" ht="409.5">
      <c r="A178" s="1" t="s">
        <v>801</v>
      </c>
      <c r="B178" s="1" t="s">
        <v>13</v>
      </c>
      <c r="C178" s="4" t="s">
        <v>806</v>
      </c>
      <c r="D178" s="1" t="s">
        <v>807</v>
      </c>
      <c r="E178" s="1" t="s">
        <v>808</v>
      </c>
      <c r="F178" s="4" t="s">
        <v>5267</v>
      </c>
      <c r="G178" s="1" t="s">
        <v>17</v>
      </c>
      <c r="H178" s="1" t="s">
        <v>18</v>
      </c>
      <c r="I178" s="1" t="s">
        <v>19</v>
      </c>
      <c r="J178" s="1" t="s">
        <v>809</v>
      </c>
      <c r="K178" s="1" t="s">
        <v>21</v>
      </c>
      <c r="L178" s="1" t="str">
        <f>HYPERLINK("https://files.afu.se/Downloads/Transcripts/Fade%20to%20Black%20(Jimmy%20Church)/2023 01 18 - FADE TO BLACK Radio - F2B BREAKING NEWS  Wednesday, January 18, 2023_GpaKhyL0wc8 - transcript (automated).pdf","Transcript Link")</f>
        <v>Transcript Link</v>
      </c>
      <c r="M178" s="2" t="str">
        <f>HYPERLINK("https://files.afu.se/Downloads/Transcripts/Fade%20to%20Black%20(Jimmy%20Church)/2023 01 18 - FADE TO BLACK Radio - F2B BREAKING NEWS  Wednesday, January 18, 2023_GpaKhyL0wc8 - transcript (automated).pdf","Transcript Link")</f>
        <v>Transcript Link</v>
      </c>
    </row>
    <row r="179" spans="1:13" ht="409.5">
      <c r="A179" s="1" t="s">
        <v>810</v>
      </c>
      <c r="B179" s="1" t="s">
        <v>13</v>
      </c>
      <c r="C179" s="4" t="s">
        <v>811</v>
      </c>
      <c r="D179" s="1" t="s">
        <v>812</v>
      </c>
      <c r="E179" s="1" t="s">
        <v>813</v>
      </c>
      <c r="F179" s="4" t="s">
        <v>5267</v>
      </c>
      <c r="G179" s="1" t="s">
        <v>17</v>
      </c>
      <c r="H179" s="1" t="s">
        <v>18</v>
      </c>
      <c r="I179" s="1" t="s">
        <v>19</v>
      </c>
      <c r="J179" s="1" t="s">
        <v>814</v>
      </c>
      <c r="K179" s="1" t="s">
        <v>21</v>
      </c>
      <c r="L179" s="1" t="str">
        <f>HYPERLINK("https://files.afu.se/Downloads/Transcripts/Fade%20to%20Black%20(Jimmy%20Church)/2023 01 17 - FADE TO BLACK Radio - Ep. 1747 Ryan Graves  Navy Pilots and UAPs_uP4we8zU2ZU - transcript (automated).pdf","Transcript Link")</f>
        <v>Transcript Link</v>
      </c>
      <c r="M179" s="2" t="str">
        <f>HYPERLINK("https://files.afu.se/Downloads/Transcripts/Fade%20to%20Black%20(Jimmy%20Church)/2023 01 17 - FADE TO BLACK Radio - Ep. 1747 Ryan Graves  Navy Pilots and UAPs_uP4we8zU2ZU - transcript (automated).pdf","Transcript Link")</f>
        <v>Transcript Link</v>
      </c>
    </row>
    <row r="180" spans="1:13" ht="409.5">
      <c r="A180" s="1" t="s">
        <v>810</v>
      </c>
      <c r="B180" s="1" t="s">
        <v>13</v>
      </c>
      <c r="C180" s="4" t="s">
        <v>815</v>
      </c>
      <c r="D180" s="1" t="s">
        <v>816</v>
      </c>
      <c r="E180" s="1" t="s">
        <v>817</v>
      </c>
      <c r="F180" s="4" t="s">
        <v>5267</v>
      </c>
      <c r="G180" s="1" t="s">
        <v>17</v>
      </c>
      <c r="H180" s="1" t="s">
        <v>18</v>
      </c>
      <c r="I180" s="1" t="s">
        <v>19</v>
      </c>
      <c r="J180" s="1" t="s">
        <v>818</v>
      </c>
      <c r="K180" s="1" t="s">
        <v>21</v>
      </c>
      <c r="L180" s="1" t="str">
        <f>HYPERLINK("https://files.afu.se/Downloads/Transcripts/Fade%20to%20Black%20(Jimmy%20Church)/2023 01 17 - FADE TO BLACK Radio - F2B BREAKING NEWS  Tuesday, January 17, 2023_lMm1dmE1f6o - transcript (automated).pdf","Transcript Link")</f>
        <v>Transcript Link</v>
      </c>
      <c r="M180" s="2" t="str">
        <f>HYPERLINK("https://files.afu.se/Downloads/Transcripts/Fade%20to%20Black%20(Jimmy%20Church)/2023 01 17 - FADE TO BLACK Radio - F2B BREAKING NEWS  Tuesday, January 17, 2023_lMm1dmE1f6o - transcript (automated).pdf","Transcript Link")</f>
        <v>Transcript Link</v>
      </c>
    </row>
    <row r="181" spans="1:13" ht="409.5">
      <c r="A181" s="1" t="s">
        <v>819</v>
      </c>
      <c r="B181" s="1" t="s">
        <v>13</v>
      </c>
      <c r="C181" s="4" t="s">
        <v>820</v>
      </c>
      <c r="D181" s="1" t="s">
        <v>821</v>
      </c>
      <c r="E181" s="1" t="s">
        <v>822</v>
      </c>
      <c r="F181" s="4" t="s">
        <v>5267</v>
      </c>
      <c r="G181" s="1" t="s">
        <v>17</v>
      </c>
      <c r="H181" s="1" t="s">
        <v>18</v>
      </c>
      <c r="I181" s="1" t="s">
        <v>19</v>
      </c>
      <c r="J181" s="1" t="s">
        <v>823</v>
      </c>
      <c r="K181" s="1" t="s">
        <v>21</v>
      </c>
      <c r="L181" s="1" t="str">
        <f>HYPERLINK("https://files.afu.se/Downloads/Transcripts/Fade%20to%20Black%20(Jimmy%20Church)/2023 01 16 - FADE TO BLACK Radio - Ep. 1746 Don Webb  New book  'Modern Magus'_7Ct0eOKuKjg - transcript (automated).pdf","Transcript Link")</f>
        <v>Transcript Link</v>
      </c>
      <c r="M181" s="2" t="str">
        <f>HYPERLINK("https://files.afu.se/Downloads/Transcripts/Fade%20to%20Black%20(Jimmy%20Church)/2023 01 16 - FADE TO BLACK Radio - Ep. 1746 Don Webb  New book  'Modern Magus'_7Ct0eOKuKjg - transcript (automated).pdf","Transcript Link")</f>
        <v>Transcript Link</v>
      </c>
    </row>
    <row r="182" spans="1:13" ht="409.5">
      <c r="A182" s="1" t="s">
        <v>819</v>
      </c>
      <c r="B182" s="1" t="s">
        <v>13</v>
      </c>
      <c r="C182" s="4" t="s">
        <v>824</v>
      </c>
      <c r="D182" s="1" t="s">
        <v>825</v>
      </c>
      <c r="E182" s="1" t="s">
        <v>826</v>
      </c>
      <c r="F182" s="4" t="s">
        <v>5267</v>
      </c>
      <c r="G182" s="1" t="s">
        <v>17</v>
      </c>
      <c r="H182" s="1" t="s">
        <v>18</v>
      </c>
      <c r="I182" s="1" t="s">
        <v>19</v>
      </c>
      <c r="J182" s="1" t="s">
        <v>827</v>
      </c>
      <c r="K182" s="1" t="s">
        <v>21</v>
      </c>
      <c r="L182" s="1" t="str">
        <f>HYPERLINK("https://files.afu.se/Downloads/Transcripts/Fade%20to%20Black%20(Jimmy%20Church)/2023 01 16 - FADE TO BLACK Radio - F2B BREAKING NEWS  Monday, January 16, 2023_dX2Zknf7vGg - transcript (automated).pdf","Transcript Link")</f>
        <v>Transcript Link</v>
      </c>
      <c r="M182" s="2" t="str">
        <f>HYPERLINK("https://files.afu.se/Downloads/Transcripts/Fade%20to%20Black%20(Jimmy%20Church)/2023 01 16 - FADE TO BLACK Radio - F2B BREAKING NEWS  Monday, January 16, 2023_dX2Zknf7vGg - transcript (automated).pdf","Transcript Link")</f>
        <v>Transcript Link</v>
      </c>
    </row>
    <row r="183" spans="1:13" ht="409.5">
      <c r="A183" s="1" t="s">
        <v>828</v>
      </c>
      <c r="B183" s="1" t="s">
        <v>13</v>
      </c>
      <c r="C183" s="4" t="s">
        <v>829</v>
      </c>
      <c r="D183" s="1" t="s">
        <v>830</v>
      </c>
      <c r="E183" s="1" t="s">
        <v>831</v>
      </c>
      <c r="F183" s="4" t="s">
        <v>5267</v>
      </c>
      <c r="G183" s="1" t="s">
        <v>17</v>
      </c>
      <c r="H183" s="1" t="s">
        <v>18</v>
      </c>
      <c r="I183" s="1" t="s">
        <v>19</v>
      </c>
      <c r="J183" s="1" t="s">
        <v>832</v>
      </c>
      <c r="K183" s="1" t="s">
        <v>21</v>
      </c>
      <c r="L183" s="1" t="str">
        <f>HYPERLINK("https://files.afu.se/Downloads/Transcripts/Fade%20to%20Black%20(Jimmy%20Church)/2023 01 12 - FADE TO BLACK Radio - Ep. 1745 Patricia Cori  'Hacking the God Code'_Dj5NQ_Rdzls - transcript (automated).pdf","Transcript Link")</f>
        <v>Transcript Link</v>
      </c>
      <c r="M183" s="2" t="str">
        <f>HYPERLINK("https://files.afu.se/Downloads/Transcripts/Fade%20to%20Black%20(Jimmy%20Church)/2023 01 12 - FADE TO BLACK Radio - Ep. 1745 Patricia Cori  'Hacking the God Code'_Dj5NQ_Rdzls - transcript (automated).pdf","Transcript Link")</f>
        <v>Transcript Link</v>
      </c>
    </row>
    <row r="184" spans="1:13" ht="409.5">
      <c r="A184" s="1" t="s">
        <v>828</v>
      </c>
      <c r="B184" s="1" t="s">
        <v>13</v>
      </c>
      <c r="C184" s="4" t="s">
        <v>833</v>
      </c>
      <c r="D184" s="1" t="s">
        <v>834</v>
      </c>
      <c r="E184" s="1" t="s">
        <v>835</v>
      </c>
      <c r="F184" s="4" t="s">
        <v>5267</v>
      </c>
      <c r="G184" s="1" t="s">
        <v>17</v>
      </c>
      <c r="H184" s="1" t="s">
        <v>18</v>
      </c>
      <c r="I184" s="1" t="s">
        <v>19</v>
      </c>
      <c r="J184" s="1" t="s">
        <v>836</v>
      </c>
      <c r="K184" s="1" t="s">
        <v>21</v>
      </c>
      <c r="L184" s="1" t="str">
        <f>HYPERLINK("https://files.afu.se/Downloads/Transcripts/Fade%20to%20Black%20(Jimmy%20Church)/2023 01 12 - FADE TO BLACK Radio - F2B BREAKING NEWS  Thursday, January 12, 2023_zEPeQtgyUxA - transcript (automated).pdf","Transcript Link")</f>
        <v>Transcript Link</v>
      </c>
      <c r="M184" s="2" t="str">
        <f>HYPERLINK("https://files.afu.se/Downloads/Transcripts/Fade%20to%20Black%20(Jimmy%20Church)/2023 01 12 - FADE TO BLACK Radio - F2B BREAKING NEWS  Thursday, January 12, 2023_zEPeQtgyUxA - transcript (automated).pdf","Transcript Link")</f>
        <v>Transcript Link</v>
      </c>
    </row>
    <row r="185" spans="1:13" ht="409.5">
      <c r="A185" s="1" t="s">
        <v>837</v>
      </c>
      <c r="B185" s="1" t="s">
        <v>13</v>
      </c>
      <c r="C185" s="4" t="s">
        <v>838</v>
      </c>
      <c r="D185" s="1" t="s">
        <v>839</v>
      </c>
      <c r="E185" s="1" t="s">
        <v>840</v>
      </c>
      <c r="F185" s="4" t="s">
        <v>5267</v>
      </c>
      <c r="G185" s="1" t="s">
        <v>17</v>
      </c>
      <c r="H185" s="1" t="s">
        <v>18</v>
      </c>
      <c r="I185" s="1" t="s">
        <v>19</v>
      </c>
      <c r="J185" s="1" t="s">
        <v>841</v>
      </c>
      <c r="K185" s="1" t="s">
        <v>21</v>
      </c>
      <c r="L185" s="1" t="str">
        <f>HYPERLINK("https://files.afu.se/Downloads/Transcripts/Fade%20to%20Black%20(Jimmy%20Church)/2023 01 11 - FADE TO BLACK Radio - Ep. 1744 Ron James  'Accidental Truth'_upyNxbfqr3U - transcript (automated).pdf","Transcript Link")</f>
        <v>Transcript Link</v>
      </c>
      <c r="M185" s="2" t="str">
        <f>HYPERLINK("https://files.afu.se/Downloads/Transcripts/Fade%20to%20Black%20(Jimmy%20Church)/2023 01 11 - FADE TO BLACK Radio - Ep. 1744 Ron James  'Accidental Truth'_upyNxbfqr3U - transcript (automated).pdf","Transcript Link")</f>
        <v>Transcript Link</v>
      </c>
    </row>
    <row r="186" spans="1:13" ht="409.5">
      <c r="A186" s="1" t="s">
        <v>837</v>
      </c>
      <c r="B186" s="1" t="s">
        <v>13</v>
      </c>
      <c r="C186" s="4" t="s">
        <v>842</v>
      </c>
      <c r="D186" s="1" t="s">
        <v>843</v>
      </c>
      <c r="E186" s="1" t="s">
        <v>844</v>
      </c>
      <c r="F186" s="4" t="s">
        <v>5267</v>
      </c>
      <c r="G186" s="1" t="s">
        <v>17</v>
      </c>
      <c r="H186" s="1" t="s">
        <v>18</v>
      </c>
      <c r="I186" s="1" t="s">
        <v>19</v>
      </c>
      <c r="J186" s="1" t="s">
        <v>845</v>
      </c>
      <c r="K186" s="1" t="s">
        <v>21</v>
      </c>
      <c r="L186" s="1" t="str">
        <f>HYPERLINK("https://files.afu.se/Downloads/Transcripts/Fade%20to%20Black%20(Jimmy%20Church)/2023 01 11 - FADE TO BLACK Radio - F2B BREAKING NEWS  Wednesday, January 11, 2023_z-GAA1p0jww - transcript (automated).pdf","Transcript Link")</f>
        <v>Transcript Link</v>
      </c>
      <c r="M186" s="2" t="str">
        <f>HYPERLINK("https://files.afu.se/Downloads/Transcripts/Fade%20to%20Black%20(Jimmy%20Church)/2023 01 11 - FADE TO BLACK Radio - F2B BREAKING NEWS  Wednesday, January 11, 2023_z-GAA1p0jww - transcript (automated).pdf","Transcript Link")</f>
        <v>Transcript Link</v>
      </c>
    </row>
    <row r="187" spans="1:13" ht="409.5">
      <c r="A187" s="1" t="s">
        <v>846</v>
      </c>
      <c r="B187" s="1" t="s">
        <v>13</v>
      </c>
      <c r="C187" s="4" t="s">
        <v>847</v>
      </c>
      <c r="D187" s="1" t="s">
        <v>848</v>
      </c>
      <c r="E187" s="1" t="s">
        <v>849</v>
      </c>
      <c r="F187" s="4" t="s">
        <v>5267</v>
      </c>
      <c r="G187" s="1" t="s">
        <v>17</v>
      </c>
      <c r="H187" s="1" t="s">
        <v>18</v>
      </c>
      <c r="I187" s="1" t="s">
        <v>19</v>
      </c>
      <c r="J187" s="1" t="s">
        <v>850</v>
      </c>
      <c r="K187" s="1" t="s">
        <v>21</v>
      </c>
      <c r="L187" s="1" t="str">
        <f>HYPERLINK("https://files.afu.se/Downloads/Transcripts/Fade%20to%20Black%20(Jimmy%20Church)/2023 01 10 - FADE TO BLACK Radio - Ep. 1743 In Studio  Psychic Medium Amy Kristine_pBFeohP_kEo - transcript (automated).pdf","Transcript Link")</f>
        <v>Transcript Link</v>
      </c>
      <c r="M187" s="2" t="str">
        <f>HYPERLINK("https://files.afu.se/Downloads/Transcripts/Fade%20to%20Black%20(Jimmy%20Church)/2023 01 10 - FADE TO BLACK Radio - Ep. 1743 In Studio  Psychic Medium Amy Kristine_pBFeohP_kEo - transcript (automated).pdf","Transcript Link")</f>
        <v>Transcript Link</v>
      </c>
    </row>
    <row r="188" spans="1:13" ht="409.5">
      <c r="A188" s="1" t="s">
        <v>846</v>
      </c>
      <c r="B188" s="1" t="s">
        <v>13</v>
      </c>
      <c r="C188" s="4" t="s">
        <v>851</v>
      </c>
      <c r="D188" s="1" t="s">
        <v>852</v>
      </c>
      <c r="E188" s="1" t="s">
        <v>853</v>
      </c>
      <c r="F188" s="4" t="s">
        <v>5267</v>
      </c>
      <c r="G188" s="1" t="s">
        <v>17</v>
      </c>
      <c r="H188" s="1" t="s">
        <v>18</v>
      </c>
      <c r="I188" s="1" t="s">
        <v>19</v>
      </c>
      <c r="J188" s="1" t="s">
        <v>854</v>
      </c>
      <c r="K188" s="1" t="s">
        <v>21</v>
      </c>
      <c r="L188" s="1" t="str">
        <f>HYPERLINK("https://files.afu.se/Downloads/Transcripts/Fade%20to%20Black%20(Jimmy%20Church)/2023 01 10 - FADE TO BLACK Radio - F2B BREAKING NEWS  Tuesday, January 10, 2023_V4aSEvHMkX4 - transcript (automated).pdf","Transcript Link")</f>
        <v>Transcript Link</v>
      </c>
      <c r="M188" s="2" t="str">
        <f>HYPERLINK("https://files.afu.se/Downloads/Transcripts/Fade%20to%20Black%20(Jimmy%20Church)/2023 01 10 - FADE TO BLACK Radio - F2B BREAKING NEWS  Tuesday, January 10, 2023_V4aSEvHMkX4 - transcript (automated).pdf","Transcript Link")</f>
        <v>Transcript Link</v>
      </c>
    </row>
    <row r="189" spans="1:13" ht="409.5">
      <c r="A189" s="1" t="s">
        <v>855</v>
      </c>
      <c r="B189" s="1" t="s">
        <v>13</v>
      </c>
      <c r="C189" s="4" t="s">
        <v>856</v>
      </c>
      <c r="D189" s="1" t="s">
        <v>857</v>
      </c>
      <c r="E189" s="1" t="s">
        <v>858</v>
      </c>
      <c r="F189" s="4" t="s">
        <v>5267</v>
      </c>
      <c r="G189" s="1" t="s">
        <v>17</v>
      </c>
      <c r="H189" s="1" t="s">
        <v>18</v>
      </c>
      <c r="I189" s="1" t="s">
        <v>19</v>
      </c>
      <c r="J189" s="1" t="s">
        <v>859</v>
      </c>
      <c r="K189" s="1" t="s">
        <v>21</v>
      </c>
      <c r="L189" s="1" t="str">
        <f>HYPERLINK("https://files.afu.se/Downloads/Transcripts/Fade%20to%20Black%20(Jimmy%20Church)/2023 01 09 - FADE TO BLACK Radio - Ep. 1742 Conscious Life Expo 2023_ln3RoMplGsY - transcript (automated).pdf","Transcript Link")</f>
        <v>Transcript Link</v>
      </c>
      <c r="M189" s="2" t="str">
        <f>HYPERLINK("https://files.afu.se/Downloads/Transcripts/Fade%20to%20Black%20(Jimmy%20Church)/2023 01 09 - FADE TO BLACK Radio - Ep. 1742 Conscious Life Expo 2023_ln3RoMplGsY - transcript (automated).pdf","Transcript Link")</f>
        <v>Transcript Link</v>
      </c>
    </row>
    <row r="190" spans="1:13" ht="409.5">
      <c r="A190" s="1" t="s">
        <v>855</v>
      </c>
      <c r="B190" s="1" t="s">
        <v>13</v>
      </c>
      <c r="C190" s="4" t="s">
        <v>860</v>
      </c>
      <c r="D190" s="1" t="s">
        <v>861</v>
      </c>
      <c r="E190" s="1" t="s">
        <v>862</v>
      </c>
      <c r="F190" s="4" t="s">
        <v>5267</v>
      </c>
      <c r="G190" s="1" t="s">
        <v>17</v>
      </c>
      <c r="H190" s="1" t="s">
        <v>18</v>
      </c>
      <c r="I190" s="1" t="s">
        <v>19</v>
      </c>
      <c r="J190" s="1" t="s">
        <v>863</v>
      </c>
      <c r="K190" s="1" t="s">
        <v>21</v>
      </c>
      <c r="L190" s="1" t="str">
        <f>HYPERLINK("https://files.afu.se/Downloads/Transcripts/Fade%20to%20Black%20(Jimmy%20Church)/2023 01 09 - FADE TO BLACK Radio - F2B BREAKING NEWS  Monday, January 9, 2023_o9jQcltweVw - transcript (automated).pdf","Transcript Link")</f>
        <v>Transcript Link</v>
      </c>
      <c r="M190" s="2" t="str">
        <f>HYPERLINK("https://files.afu.se/Downloads/Transcripts/Fade%20to%20Black%20(Jimmy%20Church)/2023 01 09 - FADE TO BLACK Radio - F2B BREAKING NEWS  Monday, January 9, 2023_o9jQcltweVw - transcript (automated).pdf","Transcript Link")</f>
        <v>Transcript Link</v>
      </c>
    </row>
    <row r="191" spans="1:13" ht="409.5">
      <c r="A191" s="1" t="s">
        <v>864</v>
      </c>
      <c r="B191" s="1" t="s">
        <v>13</v>
      </c>
      <c r="C191" s="4" t="s">
        <v>865</v>
      </c>
      <c r="D191" s="1" t="s">
        <v>866</v>
      </c>
      <c r="E191" s="1" t="s">
        <v>867</v>
      </c>
      <c r="F191" s="4" t="s">
        <v>5267</v>
      </c>
      <c r="G191" s="1" t="s">
        <v>17</v>
      </c>
      <c r="H191" s="1" t="s">
        <v>18</v>
      </c>
      <c r="I191" s="1" t="s">
        <v>19</v>
      </c>
      <c r="J191" s="1" t="s">
        <v>868</v>
      </c>
      <c r="K191" s="1" t="s">
        <v>21</v>
      </c>
      <c r="L191" s="1" t="str">
        <f>HYPERLINK("https://files.afu.se/Downloads/Transcripts/Fade%20to%20Black%20(Jimmy%20Church)/2023 01 05 - FADE TO BLACK Radio - Ep. 1741 Cristina Gomez  Paranormal Host_PQ38wELUmhs - transcript (automated).pdf","Transcript Link")</f>
        <v>Transcript Link</v>
      </c>
      <c r="M191" s="2" t="str">
        <f>HYPERLINK("https://files.afu.se/Downloads/Transcripts/Fade%20to%20Black%20(Jimmy%20Church)/2023 01 05 - FADE TO BLACK Radio - Ep. 1741 Cristina Gomez  Paranormal Host_PQ38wELUmhs - transcript (automated).pdf","Transcript Link")</f>
        <v>Transcript Link</v>
      </c>
    </row>
    <row r="192" spans="1:13" ht="409.5">
      <c r="A192" s="1" t="s">
        <v>864</v>
      </c>
      <c r="B192" s="1" t="s">
        <v>13</v>
      </c>
      <c r="C192" s="4" t="s">
        <v>869</v>
      </c>
      <c r="D192" s="1" t="s">
        <v>870</v>
      </c>
      <c r="E192" s="1" t="s">
        <v>871</v>
      </c>
      <c r="F192" s="4" t="s">
        <v>5267</v>
      </c>
      <c r="G192" s="1" t="s">
        <v>17</v>
      </c>
      <c r="H192" s="1" t="s">
        <v>18</v>
      </c>
      <c r="I192" s="1" t="s">
        <v>19</v>
      </c>
      <c r="J192" s="1" t="s">
        <v>872</v>
      </c>
      <c r="K192" s="1" t="s">
        <v>21</v>
      </c>
      <c r="L192" s="1" t="str">
        <f>HYPERLINK("https://files.afu.se/Downloads/Transcripts/Fade%20to%20Black%20(Jimmy%20Church)/2023 01 05 - FADE TO BLACK Radio - F2B BREAKING NEWS  Thursday, January 5, 2023_x9uo82dZxRM - transcript (automated).pdf","Transcript Link")</f>
        <v>Transcript Link</v>
      </c>
      <c r="M192" s="2" t="str">
        <f>HYPERLINK("https://files.afu.se/Downloads/Transcripts/Fade%20to%20Black%20(Jimmy%20Church)/2023 01 05 - FADE TO BLACK Radio - F2B BREAKING NEWS  Thursday, January 5, 2023_x9uo82dZxRM - transcript (automated).pdf","Transcript Link")</f>
        <v>Transcript Link</v>
      </c>
    </row>
    <row r="193" spans="1:13" ht="409.5">
      <c r="A193" s="1" t="s">
        <v>873</v>
      </c>
      <c r="B193" s="1" t="s">
        <v>13</v>
      </c>
      <c r="C193" s="4" t="s">
        <v>874</v>
      </c>
      <c r="D193" s="1" t="s">
        <v>875</v>
      </c>
      <c r="E193" s="1" t="s">
        <v>876</v>
      </c>
      <c r="F193" s="4" t="s">
        <v>5267</v>
      </c>
      <c r="G193" s="1" t="s">
        <v>17</v>
      </c>
      <c r="H193" s="1" t="s">
        <v>18</v>
      </c>
      <c r="I193" s="1" t="s">
        <v>19</v>
      </c>
      <c r="J193" s="1" t="s">
        <v>877</v>
      </c>
      <c r="K193" s="1" t="s">
        <v>21</v>
      </c>
      <c r="L193" s="1" t="str">
        <f>HYPERLINK("https://files.afu.se/Downloads/Transcripts/Fade%20to%20Black%20(Jimmy%20Church)/2023 01 04 - FADE TO BLACK Radio - Ep. 1740 Isaac Arthur  Wormholes and ET_xzsgwJCm4nI - transcript (automated).pdf","Transcript Link")</f>
        <v>Transcript Link</v>
      </c>
      <c r="M193" s="2" t="str">
        <f>HYPERLINK("https://files.afu.se/Downloads/Transcripts/Fade%20to%20Black%20(Jimmy%20Church)/2023 01 04 - FADE TO BLACK Radio - Ep. 1740 Isaac Arthur  Wormholes and ET_xzsgwJCm4nI - transcript (automated).pdf","Transcript Link")</f>
        <v>Transcript Link</v>
      </c>
    </row>
    <row r="194" spans="1:13" ht="409.5">
      <c r="A194" s="1" t="s">
        <v>873</v>
      </c>
      <c r="B194" s="1" t="s">
        <v>13</v>
      </c>
      <c r="C194" s="4" t="s">
        <v>878</v>
      </c>
      <c r="D194" s="1" t="s">
        <v>879</v>
      </c>
      <c r="E194" s="1" t="s">
        <v>880</v>
      </c>
      <c r="F194" s="4" t="s">
        <v>5267</v>
      </c>
      <c r="G194" s="1" t="s">
        <v>17</v>
      </c>
      <c r="H194" s="1" t="s">
        <v>18</v>
      </c>
      <c r="I194" s="1" t="s">
        <v>19</v>
      </c>
      <c r="J194" s="1" t="s">
        <v>881</v>
      </c>
      <c r="K194" s="1" t="s">
        <v>21</v>
      </c>
      <c r="L194" s="1" t="str">
        <f>HYPERLINK("https://files.afu.se/Downloads/Transcripts/Fade%20to%20Black%20(Jimmy%20Church)/2023 01 04 - FADE TO BLACK Radio - F2B BREAKING NEWS  Wednesday, January 4, 2023_H7WJT5Bpoug - transcript (automated).pdf","Transcript Link")</f>
        <v>Transcript Link</v>
      </c>
      <c r="M194" s="2" t="str">
        <f>HYPERLINK("https://files.afu.se/Downloads/Transcripts/Fade%20to%20Black%20(Jimmy%20Church)/2023 01 04 - FADE TO BLACK Radio - F2B BREAKING NEWS  Wednesday, January 4, 2023_H7WJT5Bpoug - transcript (automated).pdf","Transcript Link")</f>
        <v>Transcript Link</v>
      </c>
    </row>
    <row r="195" spans="1:13" ht="409.5">
      <c r="A195" s="1" t="s">
        <v>882</v>
      </c>
      <c r="B195" s="1" t="s">
        <v>13</v>
      </c>
      <c r="C195" s="4" t="s">
        <v>883</v>
      </c>
      <c r="D195" s="1" t="s">
        <v>884</v>
      </c>
      <c r="E195" s="1" t="s">
        <v>885</v>
      </c>
      <c r="F195" s="4" t="s">
        <v>5267</v>
      </c>
      <c r="G195" s="1" t="s">
        <v>17</v>
      </c>
      <c r="H195" s="1" t="s">
        <v>18</v>
      </c>
      <c r="I195" s="1" t="s">
        <v>19</v>
      </c>
      <c r="J195" s="1" t="s">
        <v>886</v>
      </c>
      <c r="K195" s="1" t="s">
        <v>21</v>
      </c>
      <c r="L195" s="1" t="str">
        <f>HYPERLINK("https://files.afu.se/Downloads/Transcripts/Fade%20to%20Black%20(Jimmy%20Church)/2023 01 03 - FADE TO BLACK Radio - Ep. 1739 What is Consciousness   _h9qg_q4g7bM - transcript (automated).pdf","Transcript Link")</f>
        <v>Transcript Link</v>
      </c>
      <c r="M195" s="2" t="str">
        <f>HYPERLINK("https://files.afu.se/Downloads/Transcripts/Fade%20to%20Black%20(Jimmy%20Church)/2023 01 03 - FADE TO BLACK Radio - Ep. 1739 What is Consciousness   _h9qg_q4g7bM - transcript (automated).pdf","Transcript Link")</f>
        <v>Transcript Link</v>
      </c>
    </row>
    <row r="196" spans="1:13" ht="409.5">
      <c r="A196" s="1" t="s">
        <v>882</v>
      </c>
      <c r="B196" s="1" t="s">
        <v>13</v>
      </c>
      <c r="C196" s="4" t="s">
        <v>887</v>
      </c>
      <c r="D196" s="1" t="s">
        <v>888</v>
      </c>
      <c r="E196" s="1" t="s">
        <v>889</v>
      </c>
      <c r="F196" s="4" t="s">
        <v>5267</v>
      </c>
      <c r="G196" s="1" t="s">
        <v>17</v>
      </c>
      <c r="H196" s="1" t="s">
        <v>18</v>
      </c>
      <c r="I196" s="1" t="s">
        <v>19</v>
      </c>
      <c r="J196" s="1" t="s">
        <v>890</v>
      </c>
      <c r="K196" s="1" t="s">
        <v>21</v>
      </c>
      <c r="L196" s="1" t="str">
        <f>HYPERLINK("https://files.afu.se/Downloads/Transcripts/Fade%20to%20Black%20(Jimmy%20Church)/2023 01 03 - FADE TO BLACK Radio - F2B BREAKING NEWS  Tuesday, January 3, 2023_5wRTJivfCms - transcript (automated).pdf","Transcript Link")</f>
        <v>Transcript Link</v>
      </c>
      <c r="M196" s="2" t="str">
        <f>HYPERLINK("https://files.afu.se/Downloads/Transcripts/Fade%20to%20Black%20(Jimmy%20Church)/2023 01 03 - FADE TO BLACK Radio - F2B BREAKING NEWS  Tuesday, January 3, 2023_5wRTJivfCms - transcript (automated).pdf","Transcript Link")</f>
        <v>Transcript Link</v>
      </c>
    </row>
    <row r="197" spans="1:13" ht="409.5">
      <c r="A197" s="1" t="s">
        <v>891</v>
      </c>
      <c r="B197" s="1" t="s">
        <v>13</v>
      </c>
      <c r="C197" s="4" t="s">
        <v>892</v>
      </c>
      <c r="D197" s="1" t="s">
        <v>893</v>
      </c>
      <c r="E197" s="1" t="s">
        <v>894</v>
      </c>
      <c r="F197" s="4" t="s">
        <v>5267</v>
      </c>
      <c r="G197" s="1" t="s">
        <v>17</v>
      </c>
      <c r="H197" s="1" t="s">
        <v>18</v>
      </c>
      <c r="I197" s="1" t="s">
        <v>19</v>
      </c>
      <c r="J197" s="1" t="s">
        <v>895</v>
      </c>
      <c r="K197" s="1" t="s">
        <v>21</v>
      </c>
      <c r="L197" s="1" t="str">
        <f>HYPERLINK("https://files.afu.se/Downloads/Transcripts/Fade%20to%20Black%20(Jimmy%20Church)/2023 01 02 - FADE TO BLACK Radio - Ep. 1738 2023  My Brain Right NOW_lpsoKFB9QX4 - transcript (automated).pdf","Transcript Link")</f>
        <v>Transcript Link</v>
      </c>
      <c r="M197" s="2" t="str">
        <f>HYPERLINK("https://files.afu.se/Downloads/Transcripts/Fade%20to%20Black%20(Jimmy%20Church)/2023 01 02 - FADE TO BLACK Radio - Ep. 1738 2023  My Brain Right NOW_lpsoKFB9QX4 - transcript (automated).pdf","Transcript Link")</f>
        <v>Transcript Link</v>
      </c>
    </row>
    <row r="198" spans="1:13" ht="409.5">
      <c r="A198" s="1" t="s">
        <v>891</v>
      </c>
      <c r="B198" s="1" t="s">
        <v>13</v>
      </c>
      <c r="C198" s="4" t="s">
        <v>896</v>
      </c>
      <c r="D198" s="1" t="s">
        <v>897</v>
      </c>
      <c r="E198" s="1" t="s">
        <v>898</v>
      </c>
      <c r="F198" s="4" t="s">
        <v>5267</v>
      </c>
      <c r="G198" s="1" t="s">
        <v>17</v>
      </c>
      <c r="H198" s="1" t="s">
        <v>18</v>
      </c>
      <c r="I198" s="1" t="s">
        <v>19</v>
      </c>
      <c r="J198" s="1" t="s">
        <v>899</v>
      </c>
      <c r="K198" s="1" t="s">
        <v>21</v>
      </c>
      <c r="L198" s="1" t="str">
        <f>HYPERLINK("https://files.afu.se/Downloads/Transcripts/Fade%20to%20Black%20(Jimmy%20Church)/2023 01 02 - FADE TO BLACK Radio - F2B BREAKING NEWS  Monday, January 2, 2023_D3txEXaWEXU - transcript (automated).pdf","Transcript Link")</f>
        <v>Transcript Link</v>
      </c>
      <c r="M198" s="2" t="str">
        <f>HYPERLINK("https://files.afu.se/Downloads/Transcripts/Fade%20to%20Black%20(Jimmy%20Church)/2023 01 02 - FADE TO BLACK Radio - F2B BREAKING NEWS  Monday, January 2, 2023_D3txEXaWEXU - transcript (automated).pdf","Transcript Link")</f>
        <v>Transcript Link</v>
      </c>
    </row>
    <row r="199" spans="1:13" ht="409.5">
      <c r="A199" s="1" t="s">
        <v>900</v>
      </c>
      <c r="B199" s="1" t="s">
        <v>13</v>
      </c>
      <c r="C199" s="4" t="s">
        <v>901</v>
      </c>
      <c r="D199" s="1" t="s">
        <v>902</v>
      </c>
      <c r="E199" s="1" t="s">
        <v>903</v>
      </c>
      <c r="F199" s="4" t="s">
        <v>5267</v>
      </c>
      <c r="G199" s="1" t="s">
        <v>17</v>
      </c>
      <c r="H199" s="1" t="s">
        <v>18</v>
      </c>
      <c r="I199" s="1" t="s">
        <v>19</v>
      </c>
      <c r="J199" s="1" t="s">
        <v>904</v>
      </c>
      <c r="K199" s="1" t="s">
        <v>21</v>
      </c>
      <c r="L199" s="1" t="str">
        <f>HYPERLINK("https://files.afu.se/Downloads/Transcripts/Fade%20to%20Black%20(Jimmy%20Church)/2022 12 28 - FADE TO BLACK Radio - F2B BREAKING NEWS  Wednesday, December 28, 2022_2DRcDVwNvtI - transcript (automated).pdf","Transcript Link")</f>
        <v>Transcript Link</v>
      </c>
      <c r="M199" s="2" t="str">
        <f>HYPERLINK("https://files.afu.se/Downloads/Transcripts/Fade%20to%20Black%20(Jimmy%20Church)/2022 12 28 - FADE TO BLACK Radio - F2B BREAKING NEWS  Wednesday, December 28, 2022_2DRcDVwNvtI - transcript (automated).pdf","Transcript Link")</f>
        <v>Transcript Link</v>
      </c>
    </row>
    <row r="200" spans="1:13" ht="409.5">
      <c r="A200" s="1" t="s">
        <v>905</v>
      </c>
      <c r="B200" s="1" t="s">
        <v>13</v>
      </c>
      <c r="C200" s="4" t="s">
        <v>906</v>
      </c>
      <c r="D200" s="1" t="s">
        <v>907</v>
      </c>
      <c r="E200" s="1" t="s">
        <v>908</v>
      </c>
      <c r="F200" s="4" t="s">
        <v>5267</v>
      </c>
      <c r="G200" s="1" t="s">
        <v>17</v>
      </c>
      <c r="H200" s="1" t="s">
        <v>18</v>
      </c>
      <c r="I200" s="1" t="s">
        <v>19</v>
      </c>
      <c r="J200" s="1" t="s">
        <v>909</v>
      </c>
      <c r="K200" s="1" t="s">
        <v>21</v>
      </c>
      <c r="L200" s="1" t="str">
        <f>HYPERLINK("https://files.afu.se/Downloads/Transcripts/Fade%20to%20Black%20(Jimmy%20Church)/2022 12 26 - FADE TO BLACK Radio - F2B BREAKING NEWS  Monday, December 26, 2022_z4F-5lClvsI - transcript (automated).pdf","Transcript Link")</f>
        <v>Transcript Link</v>
      </c>
      <c r="M200" s="2" t="str">
        <f>HYPERLINK("https://files.afu.se/Downloads/Transcripts/Fade%20to%20Black%20(Jimmy%20Church)/2022 12 26 - FADE TO BLACK Radio - F2B BREAKING NEWS  Monday, December 26, 2022_z4F-5lClvsI - transcript (automated).pdf","Transcript Link")</f>
        <v>Transcript Link</v>
      </c>
    </row>
    <row r="201" spans="1:13" ht="409.5">
      <c r="A201" s="1" t="s">
        <v>910</v>
      </c>
      <c r="B201" s="1" t="s">
        <v>13</v>
      </c>
      <c r="C201" s="4" t="s">
        <v>911</v>
      </c>
      <c r="D201" s="1" t="s">
        <v>912</v>
      </c>
      <c r="E201" s="1" t="s">
        <v>913</v>
      </c>
      <c r="F201" s="4" t="s">
        <v>5267</v>
      </c>
      <c r="G201" s="1" t="s">
        <v>17</v>
      </c>
      <c r="H201" s="1" t="s">
        <v>18</v>
      </c>
      <c r="I201" s="1" t="s">
        <v>19</v>
      </c>
      <c r="J201" s="1" t="s">
        <v>914</v>
      </c>
      <c r="K201" s="1" t="s">
        <v>21</v>
      </c>
      <c r="L201" s="1" t="str">
        <f>HYPERLINK("https://files.afu.se/Downloads/Transcripts/Fade%20to%20Black%20(Jimmy%20Church)/2022 12 22 - FADE TO BLACK Radio - Ep. 1737 X-Mas AMA  Ask Jimmy Anything!_yH9KlR666l4 - transcript (automated).pdf","Transcript Link")</f>
        <v>Transcript Link</v>
      </c>
      <c r="M201" s="2" t="str">
        <f>HYPERLINK("https://files.afu.se/Downloads/Transcripts/Fade%20to%20Black%20(Jimmy%20Church)/2022 12 22 - FADE TO BLACK Radio - Ep. 1737 X-Mas AMA  Ask Jimmy Anything!_yH9KlR666l4 - transcript (automated).pdf","Transcript Link")</f>
        <v>Transcript Link</v>
      </c>
    </row>
    <row r="202" spans="1:13" ht="409.5">
      <c r="A202" s="1" t="s">
        <v>915</v>
      </c>
      <c r="B202" s="1" t="s">
        <v>13</v>
      </c>
      <c r="C202" s="4" t="s">
        <v>916</v>
      </c>
      <c r="D202" s="1" t="s">
        <v>917</v>
      </c>
      <c r="E202" s="1" t="s">
        <v>918</v>
      </c>
      <c r="F202" s="4" t="s">
        <v>5267</v>
      </c>
      <c r="G202" s="1" t="s">
        <v>17</v>
      </c>
      <c r="H202" s="1" t="s">
        <v>18</v>
      </c>
      <c r="I202" s="1" t="s">
        <v>19</v>
      </c>
      <c r="J202" s="1" t="s">
        <v>919</v>
      </c>
      <c r="K202" s="1" t="s">
        <v>21</v>
      </c>
      <c r="L202" s="1" t="str">
        <f>HYPERLINK("https://files.afu.se/Downloads/Transcripts/Fade%20to%20Black%20(Jimmy%20Church)/2022 12 21 - FADE TO BLACK Radio - Ep. 1736 Whitley Strieber  New Book... New Year!_3sUa5cHHAlw - transcript (automated).pdf","Transcript Link")</f>
        <v>Transcript Link</v>
      </c>
      <c r="M202" s="2" t="str">
        <f>HYPERLINK("https://files.afu.se/Downloads/Transcripts/Fade%20to%20Black%20(Jimmy%20Church)/2022 12 21 - FADE TO BLACK Radio - Ep. 1736 Whitley Strieber  New Book... New Year!_3sUa5cHHAlw - transcript (automated).pdf","Transcript Link")</f>
        <v>Transcript Link</v>
      </c>
    </row>
    <row r="203" spans="1:13" ht="409.5">
      <c r="A203" s="1" t="s">
        <v>915</v>
      </c>
      <c r="B203" s="1" t="s">
        <v>13</v>
      </c>
      <c r="C203" s="4" t="s">
        <v>920</v>
      </c>
      <c r="D203" s="1" t="s">
        <v>921</v>
      </c>
      <c r="E203" s="1" t="s">
        <v>922</v>
      </c>
      <c r="F203" s="4" t="s">
        <v>5267</v>
      </c>
      <c r="G203" s="1" t="s">
        <v>17</v>
      </c>
      <c r="H203" s="1" t="s">
        <v>18</v>
      </c>
      <c r="I203" s="1" t="s">
        <v>19</v>
      </c>
      <c r="J203" s="1" t="s">
        <v>923</v>
      </c>
      <c r="K203" s="1" t="s">
        <v>21</v>
      </c>
      <c r="L203" s="1" t="str">
        <f>HYPERLINK("https://files.afu.se/Downloads/Transcripts/Fade%20to%20Black%20(Jimmy%20Church)/2022 12 21 - FADE TO BLACK Radio - F2B BREAKING NEWS  Wednesday, December 21, 2022_PIGLLIv08fo - transcript (automated).pdf","Transcript Link")</f>
        <v>Transcript Link</v>
      </c>
      <c r="M203" s="2" t="str">
        <f>HYPERLINK("https://files.afu.se/Downloads/Transcripts/Fade%20to%20Black%20(Jimmy%20Church)/2022 12 21 - FADE TO BLACK Radio - F2B BREAKING NEWS  Wednesday, December 21, 2022_PIGLLIv08fo - transcript (automated).pdf","Transcript Link")</f>
        <v>Transcript Link</v>
      </c>
    </row>
    <row r="204" spans="1:13" ht="409.5">
      <c r="A204" s="1" t="s">
        <v>924</v>
      </c>
      <c r="B204" s="1" t="s">
        <v>13</v>
      </c>
      <c r="C204" s="4" t="s">
        <v>925</v>
      </c>
      <c r="D204" s="1" t="s">
        <v>926</v>
      </c>
      <c r="E204" s="1" t="s">
        <v>927</v>
      </c>
      <c r="F204" s="4" t="s">
        <v>5267</v>
      </c>
      <c r="G204" s="1" t="s">
        <v>17</v>
      </c>
      <c r="H204" s="1" t="s">
        <v>18</v>
      </c>
      <c r="I204" s="1" t="s">
        <v>19</v>
      </c>
      <c r="J204" s="1" t="s">
        <v>928</v>
      </c>
      <c r="K204" s="1" t="s">
        <v>21</v>
      </c>
      <c r="L204" s="1" t="str">
        <f>HYPERLINK("https://files.afu.se/Downloads/Transcripts/Fade%20to%20Black%20(Jimmy%20Church)/2022 12 20 - FADE TO BLACK Radio - Ep. 1735 Susan Slaughter  The Art of the Seance_x8lk2LQYo1k - transcript (automated).pdf","Transcript Link")</f>
        <v>Transcript Link</v>
      </c>
      <c r="M204" s="2" t="str">
        <f>HYPERLINK("https://files.afu.se/Downloads/Transcripts/Fade%20to%20Black%20(Jimmy%20Church)/2022 12 20 - FADE TO BLACK Radio - Ep. 1735 Susan Slaughter  The Art of the Seance_x8lk2LQYo1k - transcript (automated).pdf","Transcript Link")</f>
        <v>Transcript Link</v>
      </c>
    </row>
    <row r="205" spans="1:13" ht="409.5">
      <c r="A205" s="1" t="s">
        <v>924</v>
      </c>
      <c r="B205" s="1" t="s">
        <v>13</v>
      </c>
      <c r="C205" s="4" t="s">
        <v>929</v>
      </c>
      <c r="D205" s="1" t="s">
        <v>930</v>
      </c>
      <c r="E205" s="1" t="s">
        <v>931</v>
      </c>
      <c r="F205" s="4" t="s">
        <v>5267</v>
      </c>
      <c r="G205" s="1" t="s">
        <v>17</v>
      </c>
      <c r="H205" s="1" t="s">
        <v>18</v>
      </c>
      <c r="I205" s="1" t="s">
        <v>19</v>
      </c>
      <c r="J205" s="1" t="s">
        <v>932</v>
      </c>
      <c r="K205" s="1" t="s">
        <v>21</v>
      </c>
      <c r="L205" s="1" t="str">
        <f>HYPERLINK("https://files.afu.se/Downloads/Transcripts/Fade%20to%20Black%20(Jimmy%20Church)/2022 12 20 - FADE TO BLACK Radio - F2B BREAKING NEWS  Tuesday, December 20, 2022_fMV9qytOS8A - transcript (automated).pdf","Transcript Link")</f>
        <v>Transcript Link</v>
      </c>
      <c r="M205" s="2" t="str">
        <f>HYPERLINK("https://files.afu.se/Downloads/Transcripts/Fade%20to%20Black%20(Jimmy%20Church)/2022 12 20 - FADE TO BLACK Radio - F2B BREAKING NEWS  Tuesday, December 20, 2022_fMV9qytOS8A - transcript (automated).pdf","Transcript Link")</f>
        <v>Transcript Link</v>
      </c>
    </row>
    <row r="206" spans="1:13" ht="409.5">
      <c r="A206" s="1" t="s">
        <v>933</v>
      </c>
      <c r="B206" s="1" t="s">
        <v>13</v>
      </c>
      <c r="C206" s="4" t="s">
        <v>934</v>
      </c>
      <c r="D206" s="1" t="s">
        <v>935</v>
      </c>
      <c r="E206" s="1" t="s">
        <v>936</v>
      </c>
      <c r="F206" s="4" t="s">
        <v>5267</v>
      </c>
      <c r="G206" s="1" t="s">
        <v>17</v>
      </c>
      <c r="H206" s="1" t="s">
        <v>18</v>
      </c>
      <c r="I206" s="1" t="s">
        <v>19</v>
      </c>
      <c r="J206" s="1" t="s">
        <v>937</v>
      </c>
      <c r="K206" s="1" t="s">
        <v>21</v>
      </c>
      <c r="L206" s="1" t="str">
        <f>HYPERLINK("https://files.afu.se/Downloads/Transcripts/Fade%20to%20Black%20(Jimmy%20Church)/2022 12 19 - FADE TO BLACK Radio - Ep. 1734 The Secret History of Twitter_VBYE8aTR8ZQ - transcript (automated).pdf","Transcript Link")</f>
        <v>Transcript Link</v>
      </c>
      <c r="M206" s="2" t="str">
        <f>HYPERLINK("https://files.afu.se/Downloads/Transcripts/Fade%20to%20Black%20(Jimmy%20Church)/2022 12 19 - FADE TO BLACK Radio - Ep. 1734 The Secret History of Twitter_VBYE8aTR8ZQ - transcript (automated).pdf","Transcript Link")</f>
        <v>Transcript Link</v>
      </c>
    </row>
    <row r="207" spans="1:13" ht="409.5">
      <c r="A207" s="1" t="s">
        <v>933</v>
      </c>
      <c r="B207" s="1" t="s">
        <v>13</v>
      </c>
      <c r="C207" s="4" t="s">
        <v>938</v>
      </c>
      <c r="D207" s="1" t="s">
        <v>939</v>
      </c>
      <c r="E207" s="1" t="s">
        <v>940</v>
      </c>
      <c r="F207" s="4" t="s">
        <v>5267</v>
      </c>
      <c r="G207" s="1" t="s">
        <v>17</v>
      </c>
      <c r="H207" s="1" t="s">
        <v>18</v>
      </c>
      <c r="I207" s="1" t="s">
        <v>19</v>
      </c>
      <c r="J207" s="1" t="s">
        <v>941</v>
      </c>
      <c r="K207" s="1" t="s">
        <v>21</v>
      </c>
      <c r="L207" s="1" t="str">
        <f>HYPERLINK("https://files.afu.se/Downloads/Transcripts/Fade%20to%20Black%20(Jimmy%20Church)/2022 12 19 - FADE TO BLACK Radio - F2B BREAKING NEWS  Monday, December 19, 2022_LUUodCRHt2w - transcript (automated).pdf","Transcript Link")</f>
        <v>Transcript Link</v>
      </c>
      <c r="M207" s="2" t="str">
        <f>HYPERLINK("https://files.afu.se/Downloads/Transcripts/Fade%20to%20Black%20(Jimmy%20Church)/2022 12 19 - FADE TO BLACK Radio - F2B BREAKING NEWS  Monday, December 19, 2022_LUUodCRHt2w - transcript (automated).pdf","Transcript Link")</f>
        <v>Transcript Link</v>
      </c>
    </row>
    <row r="208" spans="1:13" ht="409.5">
      <c r="A208" s="1" t="s">
        <v>942</v>
      </c>
      <c r="B208" s="1" t="s">
        <v>13</v>
      </c>
      <c r="C208" s="4" t="s">
        <v>943</v>
      </c>
      <c r="D208" s="1" t="s">
        <v>944</v>
      </c>
      <c r="E208" s="1" t="s">
        <v>945</v>
      </c>
      <c r="F208" s="4" t="s">
        <v>5267</v>
      </c>
      <c r="G208" s="1" t="s">
        <v>17</v>
      </c>
      <c r="H208" s="1" t="s">
        <v>18</v>
      </c>
      <c r="I208" s="1" t="s">
        <v>19</v>
      </c>
      <c r="J208" s="1" t="s">
        <v>946</v>
      </c>
      <c r="K208" s="1" t="s">
        <v>21</v>
      </c>
      <c r="L208" s="1" t="str">
        <f>HYPERLINK("https://files.afu.se/Downloads/Transcripts/Fade%20to%20Black%20(Jimmy%20Church)/2022 12 15 - FADE TO BLACK Radio - Ep. 1733 Jim Harold  The Paranormal Host_o7kXqgsf-XI - transcript (automated).pdf","Transcript Link")</f>
        <v>Transcript Link</v>
      </c>
      <c r="M208" s="2" t="str">
        <f>HYPERLINK("https://files.afu.se/Downloads/Transcripts/Fade%20to%20Black%20(Jimmy%20Church)/2022 12 15 - FADE TO BLACK Radio - Ep. 1733 Jim Harold  The Paranormal Host_o7kXqgsf-XI - transcript (automated).pdf","Transcript Link")</f>
        <v>Transcript Link</v>
      </c>
    </row>
    <row r="209" spans="1:13" ht="409.5">
      <c r="A209" s="1" t="s">
        <v>942</v>
      </c>
      <c r="B209" s="1" t="s">
        <v>13</v>
      </c>
      <c r="C209" s="4" t="s">
        <v>947</v>
      </c>
      <c r="D209" s="1" t="s">
        <v>948</v>
      </c>
      <c r="E209" s="1" t="s">
        <v>949</v>
      </c>
      <c r="F209" s="4" t="s">
        <v>5267</v>
      </c>
      <c r="G209" s="1" t="s">
        <v>17</v>
      </c>
      <c r="H209" s="1" t="s">
        <v>18</v>
      </c>
      <c r="I209" s="1" t="s">
        <v>19</v>
      </c>
      <c r="J209" s="1" t="s">
        <v>950</v>
      </c>
      <c r="K209" s="1" t="s">
        <v>21</v>
      </c>
      <c r="L209" s="1" t="str">
        <f>HYPERLINK("https://files.afu.se/Downloads/Transcripts/Fade%20to%20Black%20(Jimmy%20Church)/2022 12 15 - FADE TO BLACK Radio - F2B BREAKING NEWS  Thursday, December 15, 2022_m2gxO1uEU7c - transcript (automated).pdf","Transcript Link")</f>
        <v>Transcript Link</v>
      </c>
      <c r="M209" s="2" t="str">
        <f>HYPERLINK("https://files.afu.se/Downloads/Transcripts/Fade%20to%20Black%20(Jimmy%20Church)/2022 12 15 - FADE TO BLACK Radio - F2B BREAKING NEWS  Thursday, December 15, 2022_m2gxO1uEU7c - transcript (automated).pdf","Transcript Link")</f>
        <v>Transcript Link</v>
      </c>
    </row>
    <row r="210" spans="1:13" ht="409.5">
      <c r="A210" s="1" t="s">
        <v>951</v>
      </c>
      <c r="B210" s="1" t="s">
        <v>13</v>
      </c>
      <c r="C210" s="4" t="s">
        <v>952</v>
      </c>
      <c r="D210" s="1" t="s">
        <v>953</v>
      </c>
      <c r="E210" s="1" t="s">
        <v>954</v>
      </c>
      <c r="F210" s="4" t="s">
        <v>5267</v>
      </c>
      <c r="G210" s="1" t="s">
        <v>17</v>
      </c>
      <c r="H210" s="1" t="s">
        <v>18</v>
      </c>
      <c r="I210" s="1" t="s">
        <v>19</v>
      </c>
      <c r="J210" s="1" t="s">
        <v>955</v>
      </c>
      <c r="K210" s="1" t="s">
        <v>21</v>
      </c>
      <c r="L210" s="1" t="str">
        <f>HYPERLINK("https://files.afu.se/Downloads/Transcripts/Fade%20to%20Black%20(Jimmy%20Church)/2022 12 14 - FADE TO BLACK Radio - Ep. 1732 Jason Shurka  What is Consciousness _5tETWLPjcPo - transcript (automated).pdf","Transcript Link")</f>
        <v>Transcript Link</v>
      </c>
      <c r="M210" s="2" t="str">
        <f>HYPERLINK("https://files.afu.se/Downloads/Transcripts/Fade%20to%20Black%20(Jimmy%20Church)/2022 12 14 - FADE TO BLACK Radio - Ep. 1732 Jason Shurka  What is Consciousness _5tETWLPjcPo - transcript (automated).pdf","Transcript Link")</f>
        <v>Transcript Link</v>
      </c>
    </row>
    <row r="211" spans="1:13" ht="409.5">
      <c r="A211" s="1" t="s">
        <v>951</v>
      </c>
      <c r="B211" s="1" t="s">
        <v>13</v>
      </c>
      <c r="C211" s="4" t="s">
        <v>956</v>
      </c>
      <c r="D211" s="1" t="s">
        <v>957</v>
      </c>
      <c r="E211" s="1" t="s">
        <v>958</v>
      </c>
      <c r="F211" s="4" t="s">
        <v>5267</v>
      </c>
      <c r="G211" s="1" t="s">
        <v>17</v>
      </c>
      <c r="H211" s="1" t="s">
        <v>18</v>
      </c>
      <c r="I211" s="1" t="s">
        <v>19</v>
      </c>
      <c r="J211" s="1" t="s">
        <v>959</v>
      </c>
      <c r="K211" s="1" t="s">
        <v>21</v>
      </c>
      <c r="L211" s="1" t="str">
        <f>HYPERLINK("https://files.afu.se/Downloads/Transcripts/Fade%20to%20Black%20(Jimmy%20Church)/2022 12 14 - FADE TO BLACK Radio - F2B BREAKING NEWS  Wednesday, December 14, 2022_HjoCZrtpQXE - transcript (automated).pdf","Transcript Link")</f>
        <v>Transcript Link</v>
      </c>
      <c r="M211" s="2" t="str">
        <f>HYPERLINK("https://files.afu.se/Downloads/Transcripts/Fade%20to%20Black%20(Jimmy%20Church)/2022 12 14 - FADE TO BLACK Radio - F2B BREAKING NEWS  Wednesday, December 14, 2022_HjoCZrtpQXE - transcript (automated).pdf","Transcript Link")</f>
        <v>Transcript Link</v>
      </c>
    </row>
    <row r="212" spans="1:13" ht="409.5">
      <c r="A212" s="1" t="s">
        <v>960</v>
      </c>
      <c r="B212" s="1" t="s">
        <v>13</v>
      </c>
      <c r="C212" s="4" t="s">
        <v>961</v>
      </c>
      <c r="D212" s="1" t="s">
        <v>962</v>
      </c>
      <c r="E212" s="1" t="s">
        <v>963</v>
      </c>
      <c r="F212" s="4" t="s">
        <v>5267</v>
      </c>
      <c r="G212" s="1" t="s">
        <v>17</v>
      </c>
      <c r="H212" s="1" t="s">
        <v>18</v>
      </c>
      <c r="I212" s="1" t="s">
        <v>19</v>
      </c>
      <c r="J212" s="1" t="s">
        <v>964</v>
      </c>
      <c r="K212" s="1" t="s">
        <v>21</v>
      </c>
      <c r="L212" s="1" t="str">
        <f>HYPERLINK("https://files.afu.se/Downloads/Transcripts/Fade%20to%20Black%20(Jimmy%20Church)/2022 12 13 - FADE TO BLACK Radio - Ep. 1731 Reuben Langdon  What is Channeling _ldDAn5cvWYo - transcript (automated).pdf","Transcript Link")</f>
        <v>Transcript Link</v>
      </c>
      <c r="M212" s="2" t="str">
        <f>HYPERLINK("https://files.afu.se/Downloads/Transcripts/Fade%20to%20Black%20(Jimmy%20Church)/2022 12 13 - FADE TO BLACK Radio - Ep. 1731 Reuben Langdon  What is Channeling _ldDAn5cvWYo - transcript (automated).pdf","Transcript Link")</f>
        <v>Transcript Link</v>
      </c>
    </row>
    <row r="213" spans="1:13" ht="409.5">
      <c r="A213" s="1" t="s">
        <v>960</v>
      </c>
      <c r="B213" s="1" t="s">
        <v>13</v>
      </c>
      <c r="C213" s="4" t="s">
        <v>965</v>
      </c>
      <c r="D213" s="1" t="s">
        <v>966</v>
      </c>
      <c r="E213" s="1" t="s">
        <v>967</v>
      </c>
      <c r="F213" s="4" t="s">
        <v>5267</v>
      </c>
      <c r="G213" s="1" t="s">
        <v>17</v>
      </c>
      <c r="H213" s="1" t="s">
        <v>18</v>
      </c>
      <c r="I213" s="1" t="s">
        <v>19</v>
      </c>
      <c r="J213" s="1" t="s">
        <v>968</v>
      </c>
      <c r="K213" s="1" t="s">
        <v>21</v>
      </c>
      <c r="L213" s="1" t="str">
        <f>HYPERLINK("https://files.afu.se/Downloads/Transcripts/Fade%20to%20Black%20(Jimmy%20Church)/2022 12 13 - FADE TO BLACK Radio - F2B BREAKING NEWS  Tuesday, December 13, 2022_E7RzsxFb1MM - transcript (automated).pdf","Transcript Link")</f>
        <v>Transcript Link</v>
      </c>
      <c r="M213" s="2" t="str">
        <f>HYPERLINK("https://files.afu.se/Downloads/Transcripts/Fade%20to%20Black%20(Jimmy%20Church)/2022 12 13 - FADE TO BLACK Radio - F2B BREAKING NEWS  Tuesday, December 13, 2022_E7RzsxFb1MM - transcript (automated).pdf","Transcript Link")</f>
        <v>Transcript Link</v>
      </c>
    </row>
    <row r="214" spans="1:13" ht="409.5">
      <c r="A214" s="1" t="s">
        <v>969</v>
      </c>
      <c r="B214" s="1" t="s">
        <v>13</v>
      </c>
      <c r="C214" s="4" t="s">
        <v>970</v>
      </c>
      <c r="D214" s="1" t="s">
        <v>971</v>
      </c>
      <c r="E214" s="1" t="s">
        <v>972</v>
      </c>
      <c r="F214" s="4" t="s">
        <v>5267</v>
      </c>
      <c r="G214" s="1" t="s">
        <v>17</v>
      </c>
      <c r="H214" s="1" t="s">
        <v>18</v>
      </c>
      <c r="I214" s="1" t="s">
        <v>19</v>
      </c>
      <c r="J214" s="1" t="s">
        <v>973</v>
      </c>
      <c r="K214" s="1" t="s">
        <v>21</v>
      </c>
      <c r="L214" s="1" t="str">
        <f>HYPERLINK("https://files.afu.se/Downloads/Transcripts/Fade%20to%20Black%20(Jimmy%20Church)/2022 12 12 - FADE TO BLACK Radio - Ep. 1730 Dr. Garry Nolan  Research for our Community_ERFSgCCSvf4 - transcript (automated).pdf","Transcript Link")</f>
        <v>Transcript Link</v>
      </c>
      <c r="M214" s="2" t="str">
        <f>HYPERLINK("https://files.afu.se/Downloads/Transcripts/Fade%20to%20Black%20(Jimmy%20Church)/2022 12 12 - FADE TO BLACK Radio - Ep. 1730 Dr. Garry Nolan  Research for our Community_ERFSgCCSvf4 - transcript (automated).pdf","Transcript Link")</f>
        <v>Transcript Link</v>
      </c>
    </row>
    <row r="215" spans="1:13" ht="409.5">
      <c r="A215" s="1" t="s">
        <v>969</v>
      </c>
      <c r="B215" s="1" t="s">
        <v>13</v>
      </c>
      <c r="C215" s="4" t="s">
        <v>974</v>
      </c>
      <c r="D215" s="1" t="s">
        <v>975</v>
      </c>
      <c r="E215" s="1" t="s">
        <v>976</v>
      </c>
      <c r="F215" s="4" t="s">
        <v>5267</v>
      </c>
      <c r="G215" s="1" t="s">
        <v>17</v>
      </c>
      <c r="H215" s="1" t="s">
        <v>18</v>
      </c>
      <c r="I215" s="1" t="s">
        <v>19</v>
      </c>
      <c r="J215" s="1" t="s">
        <v>977</v>
      </c>
      <c r="K215" s="1" t="s">
        <v>21</v>
      </c>
      <c r="L215" s="1" t="str">
        <f>HYPERLINK("https://files.afu.se/Downloads/Transcripts/Fade%20to%20Black%20(Jimmy%20Church)/2022 12 12 - FADE TO BLACK Radio - F2B BREAKING NEWS Monday, December 12, 2022_DQdaX0r58vg - transcript (automated).pdf","Transcript Link")</f>
        <v>Transcript Link</v>
      </c>
      <c r="M215" s="2" t="str">
        <f>HYPERLINK("https://files.afu.se/Downloads/Transcripts/Fade%20to%20Black%20(Jimmy%20Church)/2022 12 12 - FADE TO BLACK Radio - F2B BREAKING NEWS Monday, December 12, 2022_DQdaX0r58vg - transcript (automated).pdf","Transcript Link")</f>
        <v>Transcript Link</v>
      </c>
    </row>
    <row r="216" spans="1:13" ht="409.5">
      <c r="A216" s="1" t="s">
        <v>978</v>
      </c>
      <c r="B216" s="1" t="s">
        <v>13</v>
      </c>
      <c r="C216" s="4" t="s">
        <v>979</v>
      </c>
      <c r="D216" s="1" t="s">
        <v>980</v>
      </c>
      <c r="E216" s="1" t="s">
        <v>981</v>
      </c>
      <c r="F216" s="4" t="s">
        <v>5267</v>
      </c>
      <c r="G216" s="1" t="s">
        <v>17</v>
      </c>
      <c r="H216" s="1" t="s">
        <v>18</v>
      </c>
      <c r="I216" s="1" t="s">
        <v>19</v>
      </c>
      <c r="J216" s="1" t="s">
        <v>982</v>
      </c>
      <c r="K216" s="1" t="s">
        <v>21</v>
      </c>
      <c r="L216" s="1" t="str">
        <f>HYPERLINK("https://files.afu.se/Downloads/Transcripts/Fade%20to%20Black%20(Jimmy%20Church)/2022 12 08 - FADE TO BLACK Radio - Ep. 1729 The Fermi Paradox_Q-pis9QE8Xc - transcript (automated).pdf","Transcript Link")</f>
        <v>Transcript Link</v>
      </c>
      <c r="M216" s="2" t="str">
        <f>HYPERLINK("https://files.afu.se/Downloads/Transcripts/Fade%20to%20Black%20(Jimmy%20Church)/2022 12 08 - FADE TO BLACK Radio - Ep. 1729 The Fermi Paradox_Q-pis9QE8Xc - transcript (automated).pdf","Transcript Link")</f>
        <v>Transcript Link</v>
      </c>
    </row>
    <row r="217" spans="1:13" ht="409.5">
      <c r="A217" s="1" t="s">
        <v>978</v>
      </c>
      <c r="B217" s="1" t="s">
        <v>13</v>
      </c>
      <c r="C217" s="4" t="s">
        <v>983</v>
      </c>
      <c r="D217" s="1" t="s">
        <v>984</v>
      </c>
      <c r="E217" s="1" t="s">
        <v>985</v>
      </c>
      <c r="F217" s="4" t="s">
        <v>5267</v>
      </c>
      <c r="G217" s="1" t="s">
        <v>17</v>
      </c>
      <c r="H217" s="1" t="s">
        <v>18</v>
      </c>
      <c r="I217" s="1" t="s">
        <v>19</v>
      </c>
      <c r="J217" s="1" t="s">
        <v>986</v>
      </c>
      <c r="K217" s="1" t="s">
        <v>21</v>
      </c>
      <c r="L217" s="1" t="str">
        <f>HYPERLINK("https://files.afu.se/Downloads/Transcripts/Fade%20to%20Black%20(Jimmy%20Church)/2022 12 08 - FADE TO BLACK Radio - F2B BREAKING NEWS  Thursday, December 8, 2022_06xfWkig8QA - transcript (automated).pdf","Transcript Link")</f>
        <v>Transcript Link</v>
      </c>
      <c r="M217" s="2" t="str">
        <f>HYPERLINK("https://files.afu.se/Downloads/Transcripts/Fade%20to%20Black%20(Jimmy%20Church)/2022 12 08 - FADE TO BLACK Radio - F2B BREAKING NEWS  Thursday, December 8, 2022_06xfWkig8QA - transcript (automated).pdf","Transcript Link")</f>
        <v>Transcript Link</v>
      </c>
    </row>
    <row r="218" spans="1:13" ht="409.5">
      <c r="A218" s="1" t="s">
        <v>987</v>
      </c>
      <c r="B218" s="1" t="s">
        <v>13</v>
      </c>
      <c r="C218" s="4" t="s">
        <v>988</v>
      </c>
      <c r="D218" s="1" t="s">
        <v>989</v>
      </c>
      <c r="E218" s="1" t="s">
        <v>990</v>
      </c>
      <c r="F218" s="4" t="s">
        <v>5267</v>
      </c>
      <c r="G218" s="1" t="s">
        <v>17</v>
      </c>
      <c r="H218" s="1" t="s">
        <v>18</v>
      </c>
      <c r="I218" s="1" t="s">
        <v>19</v>
      </c>
      <c r="J218" s="1" t="s">
        <v>991</v>
      </c>
      <c r="K218" s="1" t="s">
        <v>21</v>
      </c>
      <c r="L218" s="1" t="str">
        <f>HYPERLINK("https://files.afu.se/Downloads/Transcripts/Fade%20to%20Black%20(Jimmy%20Church)/2022 12 07 - FADE TO BLACK Radio - Ep. 1728 Melinda Leslie  UF0 UAP Research_5tMr6BhriOc - transcript (automated).pdf","Transcript Link")</f>
        <v>Transcript Link</v>
      </c>
      <c r="M218" s="2" t="str">
        <f>HYPERLINK("https://files.afu.se/Downloads/Transcripts/Fade%20to%20Black%20(Jimmy%20Church)/2022 12 07 - FADE TO BLACK Radio - Ep. 1728 Melinda Leslie  UF0 UAP Research_5tMr6BhriOc - transcript (automated).pdf","Transcript Link")</f>
        <v>Transcript Link</v>
      </c>
    </row>
    <row r="219" spans="1:13" ht="409.5">
      <c r="A219" s="1" t="s">
        <v>987</v>
      </c>
      <c r="B219" s="1" t="s">
        <v>13</v>
      </c>
      <c r="C219" s="4" t="s">
        <v>992</v>
      </c>
      <c r="D219" s="1" t="s">
        <v>993</v>
      </c>
      <c r="E219" s="1" t="s">
        <v>994</v>
      </c>
      <c r="F219" s="4" t="s">
        <v>5267</v>
      </c>
      <c r="G219" s="1" t="s">
        <v>17</v>
      </c>
      <c r="H219" s="1" t="s">
        <v>18</v>
      </c>
      <c r="I219" s="1" t="s">
        <v>19</v>
      </c>
      <c r="J219" s="1" t="s">
        <v>995</v>
      </c>
      <c r="K219" s="1" t="s">
        <v>21</v>
      </c>
      <c r="L219" s="1" t="str">
        <f>HYPERLINK("https://files.afu.se/Downloads/Transcripts/Fade%20to%20Black%20(Jimmy%20Church)/2022 12 07 - FADE TO BLACK Radio - F2B BREAKING NEWS  Wednesday, December 7, 2022_I78Qe99FRyo - transcript (automated).pdf","Transcript Link")</f>
        <v>Transcript Link</v>
      </c>
      <c r="M219" s="2" t="str">
        <f>HYPERLINK("https://files.afu.se/Downloads/Transcripts/Fade%20to%20Black%20(Jimmy%20Church)/2022 12 07 - FADE TO BLACK Radio - F2B BREAKING NEWS  Wednesday, December 7, 2022_I78Qe99FRyo - transcript (automated).pdf","Transcript Link")</f>
        <v>Transcript Link</v>
      </c>
    </row>
    <row r="220" spans="1:13" ht="409.5">
      <c r="A220" s="1" t="s">
        <v>996</v>
      </c>
      <c r="B220" s="1" t="s">
        <v>13</v>
      </c>
      <c r="C220" s="4" t="s">
        <v>997</v>
      </c>
      <c r="D220" s="1" t="s">
        <v>998</v>
      </c>
      <c r="E220" s="1" t="s">
        <v>999</v>
      </c>
      <c r="F220" s="4" t="s">
        <v>5267</v>
      </c>
      <c r="G220" s="1" t="s">
        <v>17</v>
      </c>
      <c r="H220" s="1" t="s">
        <v>18</v>
      </c>
      <c r="I220" s="1" t="s">
        <v>19</v>
      </c>
      <c r="J220" s="1" t="s">
        <v>1000</v>
      </c>
      <c r="K220" s="1" t="s">
        <v>21</v>
      </c>
      <c r="L220" s="1" t="str">
        <f>HYPERLINK("https://files.afu.se/Downloads/Transcripts/Fade%20to%20Black%20(Jimmy%20Church)/2022 12 06 - FADE TO BLACK Radio - Ep. 1727 David Marler  UFO Historian_1xYiGflJv8k - transcript (automated).pdf","Transcript Link")</f>
        <v>Transcript Link</v>
      </c>
      <c r="M220" s="2" t="str">
        <f>HYPERLINK("https://files.afu.se/Downloads/Transcripts/Fade%20to%20Black%20(Jimmy%20Church)/2022 12 06 - FADE TO BLACK Radio - Ep. 1727 David Marler  UFO Historian_1xYiGflJv8k - transcript (automated).pdf","Transcript Link")</f>
        <v>Transcript Link</v>
      </c>
    </row>
    <row r="221" spans="1:13" ht="165">
      <c r="A221" s="1" t="s">
        <v>996</v>
      </c>
      <c r="B221" s="1" t="s">
        <v>13</v>
      </c>
      <c r="C221" s="4" t="s">
        <v>1001</v>
      </c>
      <c r="D221" s="1" t="s">
        <v>1002</v>
      </c>
      <c r="E221" s="1" t="s">
        <v>1003</v>
      </c>
      <c r="F221" s="4" t="s">
        <v>5267</v>
      </c>
      <c r="G221" s="1" t="s">
        <v>17</v>
      </c>
      <c r="H221" s="1" t="s">
        <v>18</v>
      </c>
      <c r="I221" s="1" t="s">
        <v>19</v>
      </c>
      <c r="J221" s="1" t="s">
        <v>1004</v>
      </c>
      <c r="K221" s="1" t="s">
        <v>21</v>
      </c>
      <c r="L221" s="1" t="str">
        <f>HYPERLINK("https://files.afu.se/Downloads/Transcripts/Fade%20to%20Black%20(Jimmy%20Church)/2022 12 06 - FADE TO BLACK Radio - F2B BREAKING NEWS  Tuesday, December 6, 2022_UrnoplN3bcY - transcript (automated).pdf","Transcript Link")</f>
        <v>Transcript Link</v>
      </c>
      <c r="M221" s="2" t="str">
        <f>HYPERLINK("https://files.afu.se/Downloads/Transcripts/Fade%20to%20Black%20(Jimmy%20Church)/2022 12 06 - FADE TO BLACK Radio - F2B BREAKING NEWS  Tuesday, December 6, 2022_UrnoplN3bcY - transcript (automated).pdf","Transcript Link")</f>
        <v>Transcript Link</v>
      </c>
    </row>
    <row r="222" spans="1:13" ht="409.5">
      <c r="A222" s="1" t="s">
        <v>1005</v>
      </c>
      <c r="B222" s="1" t="s">
        <v>13</v>
      </c>
      <c r="C222" s="4" t="s">
        <v>1006</v>
      </c>
      <c r="D222" s="1" t="s">
        <v>1007</v>
      </c>
      <c r="E222" s="1" t="s">
        <v>1008</v>
      </c>
      <c r="F222" s="4" t="s">
        <v>5267</v>
      </c>
      <c r="G222" s="1" t="s">
        <v>17</v>
      </c>
      <c r="H222" s="1" t="s">
        <v>18</v>
      </c>
      <c r="I222" s="1" t="s">
        <v>19</v>
      </c>
      <c r="J222" s="1" t="s">
        <v>1009</v>
      </c>
      <c r="K222" s="1" t="s">
        <v>21</v>
      </c>
      <c r="L222" s="1" t="str">
        <f>HYPERLINK("https://files.afu.se/Downloads/Transcripts/Fade%20to%20Black%20(Jimmy%20Church)/2022 12 05 - FADE TO BLACK Radio - Ep. 1726 Grant Cameron  UFO UAP Headlines_sIYRqCqw_uk - transcript (automated).pdf","Transcript Link")</f>
        <v>Transcript Link</v>
      </c>
      <c r="M222" s="2" t="str">
        <f>HYPERLINK("https://files.afu.se/Downloads/Transcripts/Fade%20to%20Black%20(Jimmy%20Church)/2022 12 05 - FADE TO BLACK Radio - Ep. 1726 Grant Cameron  UFO UAP Headlines_sIYRqCqw_uk - transcript (automated).pdf","Transcript Link")</f>
        <v>Transcript Link</v>
      </c>
    </row>
    <row r="223" spans="1:13" ht="165">
      <c r="A223" s="1" t="s">
        <v>1005</v>
      </c>
      <c r="B223" s="1" t="s">
        <v>13</v>
      </c>
      <c r="C223" s="4" t="s">
        <v>1010</v>
      </c>
      <c r="D223" s="1" t="s">
        <v>1011</v>
      </c>
      <c r="E223" s="1" t="s">
        <v>1012</v>
      </c>
      <c r="F223" s="4" t="s">
        <v>5267</v>
      </c>
      <c r="G223" s="1" t="s">
        <v>17</v>
      </c>
      <c r="H223" s="1" t="s">
        <v>18</v>
      </c>
      <c r="I223" s="1" t="s">
        <v>19</v>
      </c>
      <c r="J223" s="1" t="s">
        <v>1013</v>
      </c>
      <c r="K223" s="1" t="s">
        <v>21</v>
      </c>
      <c r="L223" s="1" t="str">
        <f>HYPERLINK("https://files.afu.se/Downloads/Transcripts/Fade%20to%20Black%20(Jimmy%20Church)/2022 12 05 - FADE TO BLACK Radio - F2B BREAKING NEWS Monday December 5, 2022_lTQDP162wqc - transcript (automated).pdf","Transcript Link")</f>
        <v>Transcript Link</v>
      </c>
      <c r="M223" s="2" t="str">
        <f>HYPERLINK("https://files.afu.se/Downloads/Transcripts/Fade%20to%20Black%20(Jimmy%20Church)/2022 12 05 - FADE TO BLACK Radio - F2B BREAKING NEWS Monday December 5, 2022_lTQDP162wqc - transcript (automated).pdf","Transcript Link")</f>
        <v>Transcript Link</v>
      </c>
    </row>
    <row r="224" spans="1:13" ht="409.5">
      <c r="A224" s="1" t="s">
        <v>1014</v>
      </c>
      <c r="B224" s="1" t="s">
        <v>13</v>
      </c>
      <c r="C224" s="4" t="s">
        <v>1015</v>
      </c>
      <c r="D224" s="1" t="s">
        <v>1016</v>
      </c>
      <c r="E224" s="1" t="s">
        <v>1017</v>
      </c>
      <c r="F224" s="4" t="s">
        <v>5267</v>
      </c>
      <c r="G224" s="1" t="s">
        <v>17</v>
      </c>
      <c r="H224" s="1" t="s">
        <v>18</v>
      </c>
      <c r="I224" s="1" t="s">
        <v>19</v>
      </c>
      <c r="J224" s="1" t="s">
        <v>1018</v>
      </c>
      <c r="K224" s="1" t="s">
        <v>21</v>
      </c>
      <c r="L224" s="1" t="str">
        <f>HYPERLINK("https://files.afu.se/Downloads/Transcripts/Fade%20to%20Black%20(Jimmy%20Church)/2022 12 01 - FADE TO BLACK Radio - Ep  1725 FADE to BLACK  AMA  Ask Me Anything!_37FcRm8ZBp4 - transcript (automated).pdf","Transcript Link")</f>
        <v>Transcript Link</v>
      </c>
      <c r="M224" s="2" t="str">
        <f>HYPERLINK("https://files.afu.se/Downloads/Transcripts/Fade%20to%20Black%20(Jimmy%20Church)/2022 12 01 - FADE TO BLACK Radio - Ep  1725 FADE to BLACK  AMA  Ask Me Anything!_37FcRm8ZBp4 - transcript (automated).pdf","Transcript Link")</f>
        <v>Transcript Link</v>
      </c>
    </row>
    <row r="225" spans="1:13" ht="165">
      <c r="A225" s="1" t="s">
        <v>1014</v>
      </c>
      <c r="B225" s="1" t="s">
        <v>13</v>
      </c>
      <c r="C225" s="4" t="s">
        <v>1019</v>
      </c>
      <c r="D225" s="1" t="s">
        <v>1020</v>
      </c>
      <c r="E225" s="1" t="s">
        <v>1021</v>
      </c>
      <c r="F225" s="4" t="s">
        <v>5267</v>
      </c>
      <c r="G225" s="1" t="s">
        <v>17</v>
      </c>
      <c r="H225" s="1" t="s">
        <v>18</v>
      </c>
      <c r="I225" s="1" t="s">
        <v>19</v>
      </c>
      <c r="J225" s="1" t="s">
        <v>1022</v>
      </c>
      <c r="K225" s="1" t="s">
        <v>21</v>
      </c>
      <c r="L225" s="1" t="str">
        <f>HYPERLINK("https://files.afu.se/Downloads/Transcripts/Fade%20to%20Black%20(Jimmy%20Church)/2022 12 01 - FADE TO BLACK Radio - F2B BREAKING NEWS December 1, 2022_U7EO9m7M-48 - transcript (automated).pdf","Transcript Link")</f>
        <v>Transcript Link</v>
      </c>
      <c r="M225" s="2" t="str">
        <f>HYPERLINK("https://files.afu.se/Downloads/Transcripts/Fade%20to%20Black%20(Jimmy%20Church)/2022 12 01 - FADE TO BLACK Radio - F2B BREAKING NEWS December 1, 2022_U7EO9m7M-48 - transcript (automated).pdf","Transcript Link")</f>
        <v>Transcript Link</v>
      </c>
    </row>
    <row r="226" spans="1:13" ht="409.5">
      <c r="A226" s="1" t="s">
        <v>1023</v>
      </c>
      <c r="B226" s="1" t="s">
        <v>13</v>
      </c>
      <c r="C226" s="4" t="s">
        <v>1024</v>
      </c>
      <c r="D226" s="1" t="s">
        <v>1025</v>
      </c>
      <c r="E226" s="1" t="s">
        <v>1026</v>
      </c>
      <c r="F226" s="4" t="s">
        <v>5267</v>
      </c>
      <c r="G226" s="1" t="s">
        <v>17</v>
      </c>
      <c r="H226" s="1" t="s">
        <v>18</v>
      </c>
      <c r="I226" s="1" t="s">
        <v>19</v>
      </c>
      <c r="J226" s="1" t="s">
        <v>1027</v>
      </c>
      <c r="K226" s="1" t="s">
        <v>21</v>
      </c>
      <c r="L226" s="1" t="str">
        <f>HYPERLINK("https://files.afu.se/Downloads/Transcripts/Fade%20to%20Black%20(Jimmy%20Church)/2022 11 30 - FADE TO BLACK Radio - Ep. 1724 John Greenewald  Black Vault Updates_Y14yWaMZ9BI - transcript (automated).pdf","Transcript Link")</f>
        <v>Transcript Link</v>
      </c>
      <c r="M226" s="2" t="str">
        <f>HYPERLINK("https://files.afu.se/Downloads/Transcripts/Fade%20to%20Black%20(Jimmy%20Church)/2022 11 30 - FADE TO BLACK Radio - Ep. 1724 John Greenewald  Black Vault Updates_Y14yWaMZ9BI - transcript (automated).pdf","Transcript Link")</f>
        <v>Transcript Link</v>
      </c>
    </row>
    <row r="227" spans="1:13" ht="165">
      <c r="A227" s="1" t="s">
        <v>1023</v>
      </c>
      <c r="B227" s="1" t="s">
        <v>13</v>
      </c>
      <c r="C227" s="4" t="s">
        <v>1028</v>
      </c>
      <c r="D227" s="1" t="s">
        <v>1029</v>
      </c>
      <c r="E227" s="1" t="s">
        <v>1030</v>
      </c>
      <c r="F227" s="4" t="s">
        <v>5267</v>
      </c>
      <c r="G227" s="1" t="s">
        <v>17</v>
      </c>
      <c r="H227" s="1" t="s">
        <v>18</v>
      </c>
      <c r="I227" s="1" t="s">
        <v>19</v>
      </c>
      <c r="J227" s="1" t="s">
        <v>1031</v>
      </c>
      <c r="K227" s="1" t="s">
        <v>21</v>
      </c>
      <c r="L227" s="1" t="str">
        <f>HYPERLINK("https://files.afu.se/Downloads/Transcripts/Fade%20to%20Black%20(Jimmy%20Church)/2022 11 30 - FADE TO BLACK Radio - F2B BREAKING NEWS November 30, 2022_6NBw5w7zmAs - transcript (automated).pdf","Transcript Link")</f>
        <v>Transcript Link</v>
      </c>
      <c r="M227" s="2" t="str">
        <f>HYPERLINK("https://files.afu.se/Downloads/Transcripts/Fade%20to%20Black%20(Jimmy%20Church)/2022 11 30 - FADE TO BLACK Radio - F2B BREAKING NEWS November 30, 2022_6NBw5w7zmAs - transcript (automated).pdf","Transcript Link")</f>
        <v>Transcript Link</v>
      </c>
    </row>
    <row r="228" spans="1:13" ht="409.5">
      <c r="A228" s="1" t="s">
        <v>1032</v>
      </c>
      <c r="B228" s="1" t="s">
        <v>13</v>
      </c>
      <c r="C228" s="4" t="s">
        <v>1033</v>
      </c>
      <c r="D228" s="1" t="s">
        <v>1034</v>
      </c>
      <c r="E228" s="1" t="s">
        <v>1035</v>
      </c>
      <c r="F228" s="4" t="s">
        <v>5267</v>
      </c>
      <c r="G228" s="1" t="s">
        <v>17</v>
      </c>
      <c r="H228" s="1" t="s">
        <v>18</v>
      </c>
      <c r="I228" s="1" t="s">
        <v>19</v>
      </c>
      <c r="J228" s="1" t="s">
        <v>1036</v>
      </c>
      <c r="K228" s="1" t="s">
        <v>21</v>
      </c>
      <c r="L228" s="1" t="str">
        <f>HYPERLINK("https://files.afu.se/Downloads/Transcripts/Fade%20to%20Black%20(Jimmy%20Church)/2022 11 29 - FADE TO BLACK Radio - Ep. 1723 Matthew LaCroix  Our Secret History_5GrPwKAP9a0 - transcript (automated).pdf","Transcript Link")</f>
        <v>Transcript Link</v>
      </c>
      <c r="M228" s="2" t="str">
        <f>HYPERLINK("https://files.afu.se/Downloads/Transcripts/Fade%20to%20Black%20(Jimmy%20Church)/2022 11 29 - FADE TO BLACK Radio - Ep. 1723 Matthew LaCroix  Our Secret History_5GrPwKAP9a0 - transcript (automated).pdf","Transcript Link")</f>
        <v>Transcript Link</v>
      </c>
    </row>
    <row r="229" spans="1:13" ht="165">
      <c r="A229" s="1" t="s">
        <v>1032</v>
      </c>
      <c r="B229" s="1" t="s">
        <v>13</v>
      </c>
      <c r="C229" s="4" t="s">
        <v>1037</v>
      </c>
      <c r="D229" s="1" t="s">
        <v>1038</v>
      </c>
      <c r="E229" s="1" t="s">
        <v>1039</v>
      </c>
      <c r="F229" s="4" t="s">
        <v>5267</v>
      </c>
      <c r="G229" s="1" t="s">
        <v>17</v>
      </c>
      <c r="H229" s="1" t="s">
        <v>18</v>
      </c>
      <c r="I229" s="1" t="s">
        <v>19</v>
      </c>
      <c r="J229" s="1" t="s">
        <v>1040</v>
      </c>
      <c r="K229" s="1" t="s">
        <v>21</v>
      </c>
      <c r="L229" s="1" t="str">
        <f>HYPERLINK("https://files.afu.se/Downloads/Transcripts/Fade%20to%20Black%20(Jimmy%20Church)/2022 11 29 - FADE TO BLACK Radio - F2B BREAKING NEWS  Tuesday, November 29th, 2022_BTrQ7iRpP3E - transcript (automated).pdf","Transcript Link")</f>
        <v>Transcript Link</v>
      </c>
      <c r="M229" s="2" t="str">
        <f>HYPERLINK("https://files.afu.se/Downloads/Transcripts/Fade%20to%20Black%20(Jimmy%20Church)/2022 11 29 - FADE TO BLACK Radio - F2B BREAKING NEWS  Tuesday, November 29th, 2022_BTrQ7iRpP3E - transcript (automated).pdf","Transcript Link")</f>
        <v>Transcript Link</v>
      </c>
    </row>
    <row r="230" spans="1:13" ht="409.5">
      <c r="A230" s="1" t="s">
        <v>1041</v>
      </c>
      <c r="B230" s="1" t="s">
        <v>13</v>
      </c>
      <c r="C230" s="4" t="s">
        <v>1042</v>
      </c>
      <c r="D230" s="1" t="s">
        <v>1043</v>
      </c>
      <c r="E230" s="1" t="s">
        <v>1044</v>
      </c>
      <c r="F230" s="4" t="s">
        <v>5267</v>
      </c>
      <c r="G230" s="1" t="s">
        <v>17</v>
      </c>
      <c r="H230" s="1" t="s">
        <v>18</v>
      </c>
      <c r="I230" s="1" t="s">
        <v>19</v>
      </c>
      <c r="J230" s="1" t="s">
        <v>1045</v>
      </c>
      <c r="K230" s="1" t="s">
        <v>21</v>
      </c>
      <c r="L230" s="1" t="str">
        <f>HYPERLINK("https://files.afu.se/Downloads/Transcripts/Fade%20to%20Black%20(Jimmy%20Church)/2022 11 28 - FADE TO BLACK Radio - Ep. 1722 Daniel Sheehan  UFOs UAPs in Wash. D.C._i8pIrLKepM0 - transcript (automated).pdf","Transcript Link")</f>
        <v>Transcript Link</v>
      </c>
      <c r="M230" s="2" t="str">
        <f>HYPERLINK("https://files.afu.se/Downloads/Transcripts/Fade%20to%20Black%20(Jimmy%20Church)/2022 11 28 - FADE TO BLACK Radio - Ep. 1722 Daniel Sheehan  UFOs UAPs in Wash. D.C._i8pIrLKepM0 - transcript (automated).pdf","Transcript Link")</f>
        <v>Transcript Link</v>
      </c>
    </row>
    <row r="231" spans="1:13" ht="409.5">
      <c r="A231" s="1" t="s">
        <v>1046</v>
      </c>
      <c r="B231" s="1" t="s">
        <v>13</v>
      </c>
      <c r="C231" s="4" t="s">
        <v>1047</v>
      </c>
      <c r="D231" s="1" t="s">
        <v>1048</v>
      </c>
      <c r="E231" s="1" t="s">
        <v>1049</v>
      </c>
      <c r="F231" s="4" t="s">
        <v>5267</v>
      </c>
      <c r="G231" s="1" t="s">
        <v>17</v>
      </c>
      <c r="H231" s="1" t="s">
        <v>18</v>
      </c>
      <c r="I231" s="1" t="s">
        <v>19</v>
      </c>
      <c r="J231" s="1" t="s">
        <v>1050</v>
      </c>
      <c r="K231" s="1" t="s">
        <v>21</v>
      </c>
      <c r="L231" s="1" t="str">
        <f>HYPERLINK("https://files.afu.se/Downloads/Transcripts/Fade%20to%20Black%20(Jimmy%20Church)/2022 11 24 - FADE TO BLACK Radio - Ep. 1721 Fadernight  Open-Lines  Fader Thanksgiving!_65of97VgBhg - transcript (automated).pdf","Transcript Link")</f>
        <v>Transcript Link</v>
      </c>
      <c r="M231" s="2" t="str">
        <f>HYPERLINK("https://files.afu.se/Downloads/Transcripts/Fade%20to%20Black%20(Jimmy%20Church)/2022 11 24 - FADE TO BLACK Radio - Ep. 1721 Fadernight  Open-Lines  Fader Thanksgiving!_65of97VgBhg - transcript (automated).pdf","Transcript Link")</f>
        <v>Transcript Link</v>
      </c>
    </row>
    <row r="232" spans="1:13" ht="409.5">
      <c r="A232" s="1" t="s">
        <v>1051</v>
      </c>
      <c r="B232" s="1" t="s">
        <v>13</v>
      </c>
      <c r="C232" s="4" t="s">
        <v>1052</v>
      </c>
      <c r="D232" s="1" t="s">
        <v>1053</v>
      </c>
      <c r="E232" s="1" t="s">
        <v>1054</v>
      </c>
      <c r="F232" s="4" t="s">
        <v>5267</v>
      </c>
      <c r="G232" s="1" t="s">
        <v>17</v>
      </c>
      <c r="H232" s="1" t="s">
        <v>18</v>
      </c>
      <c r="I232" s="1" t="s">
        <v>19</v>
      </c>
      <c r="J232" s="1" t="s">
        <v>1055</v>
      </c>
      <c r="K232" s="1" t="s">
        <v>21</v>
      </c>
      <c r="L232" s="1" t="str">
        <f>HYPERLINK("https://files.afu.se/Downloads/Transcripts/Fade%20to%20Black%20(Jimmy%20Church)/2022 11 22 - FADE TO BLACK Radio - Ep. 1720 Jack Roth  New Book  'Killing Kennedy'_4_JD4o8Opdo - transcript (automated).pdf","Transcript Link")</f>
        <v>Transcript Link</v>
      </c>
      <c r="M232" s="2" t="str">
        <f>HYPERLINK("https://files.afu.se/Downloads/Transcripts/Fade%20to%20Black%20(Jimmy%20Church)/2022 11 22 - FADE TO BLACK Radio - Ep. 1720 Jack Roth  New Book  'Killing Kennedy'_4_JD4o8Opdo - transcript (automated).pdf","Transcript Link")</f>
        <v>Transcript Link</v>
      </c>
    </row>
    <row r="233" spans="1:13" ht="409.5">
      <c r="A233" s="1" t="s">
        <v>1056</v>
      </c>
      <c r="B233" s="1" t="s">
        <v>13</v>
      </c>
      <c r="C233" s="4" t="s">
        <v>1057</v>
      </c>
      <c r="D233" s="1" t="s">
        <v>1058</v>
      </c>
      <c r="E233" s="1" t="s">
        <v>1059</v>
      </c>
      <c r="F233" s="4" t="s">
        <v>5267</v>
      </c>
      <c r="G233" s="1" t="s">
        <v>17</v>
      </c>
      <c r="H233" s="1" t="s">
        <v>18</v>
      </c>
      <c r="I233" s="1" t="s">
        <v>19</v>
      </c>
      <c r="J233" s="1" t="s">
        <v>1060</v>
      </c>
      <c r="K233" s="1" t="s">
        <v>21</v>
      </c>
      <c r="L233" s="1" t="str">
        <f>HYPERLINK("https://files.afu.se/Downloads/Transcripts/Fade%20to%20Black%20(Jimmy%20Church)/2022 11 21 - FADE TO BLACK Radio - Ep. 1719 Michael W. Hall  Wilson Davis_aZCVNlP0ts4 - transcript (automated).pdf","Transcript Link")</f>
        <v>Transcript Link</v>
      </c>
      <c r="M233" s="2" t="str">
        <f>HYPERLINK("https://files.afu.se/Downloads/Transcripts/Fade%20to%20Black%20(Jimmy%20Church)/2022 11 21 - FADE TO BLACK Radio - Ep. 1719 Michael W. Hall  Wilson Davis_aZCVNlP0ts4 - transcript (automated).pdf","Transcript Link")</f>
        <v>Transcript Link</v>
      </c>
    </row>
    <row r="234" spans="1:13" ht="409.5">
      <c r="A234" s="1" t="s">
        <v>1061</v>
      </c>
      <c r="B234" s="1" t="s">
        <v>13</v>
      </c>
      <c r="C234" s="4" t="s">
        <v>1062</v>
      </c>
      <c r="D234" s="1" t="s">
        <v>1063</v>
      </c>
      <c r="E234" s="1" t="s">
        <v>1064</v>
      </c>
      <c r="F234" s="4" t="s">
        <v>5267</v>
      </c>
      <c r="G234" s="1" t="s">
        <v>17</v>
      </c>
      <c r="H234" s="1" t="s">
        <v>18</v>
      </c>
      <c r="I234" s="1" t="s">
        <v>19</v>
      </c>
      <c r="J234" s="1" t="s">
        <v>1065</v>
      </c>
      <c r="K234" s="1" t="s">
        <v>21</v>
      </c>
      <c r="L234" s="1" t="str">
        <f>HYPERLINK("https://files.afu.se/Downloads/Transcripts/Fade%20to%20Black%20(Jimmy%20Church)/2022 11 17 - FADE TO BLACK Radio - Ep. 1718 FADERNIGHT  Open-Lines_adHTF_7SYM8 - transcript (automated).pdf","Transcript Link")</f>
        <v>Transcript Link</v>
      </c>
      <c r="M234" s="2" t="str">
        <f>HYPERLINK("https://files.afu.se/Downloads/Transcripts/Fade%20to%20Black%20(Jimmy%20Church)/2022 11 17 - FADE TO BLACK Radio - Ep. 1718 FADERNIGHT  Open-Lines_adHTF_7SYM8 - transcript (automated).pdf","Transcript Link")</f>
        <v>Transcript Link</v>
      </c>
    </row>
    <row r="235" spans="1:13" ht="409.5">
      <c r="A235" s="1" t="s">
        <v>1066</v>
      </c>
      <c r="B235" s="1" t="s">
        <v>13</v>
      </c>
      <c r="C235" s="4" t="s">
        <v>1067</v>
      </c>
      <c r="D235" s="1" t="s">
        <v>1068</v>
      </c>
      <c r="E235" s="1" t="s">
        <v>1069</v>
      </c>
      <c r="F235" s="4" t="s">
        <v>5267</v>
      </c>
      <c r="G235" s="1" t="s">
        <v>17</v>
      </c>
      <c r="H235" s="1" t="s">
        <v>18</v>
      </c>
      <c r="I235" s="1" t="s">
        <v>19</v>
      </c>
      <c r="J235" s="1" t="s">
        <v>1070</v>
      </c>
      <c r="K235" s="1" t="s">
        <v>21</v>
      </c>
      <c r="L235" s="1" t="str">
        <f>HYPERLINK("https://files.afu.se/Downloads/Transcripts/Fade%20to%20Black%20(Jimmy%20Church)/2022 11 16 - FADE TO BLACK Radio - Ep. 1717 Richard Dolan  The UFO UAP Report _9p5AzXegn8s - transcript (automated).pdf","Transcript Link")</f>
        <v>Transcript Link</v>
      </c>
      <c r="M235" s="2" t="str">
        <f>HYPERLINK("https://files.afu.se/Downloads/Transcripts/Fade%20to%20Black%20(Jimmy%20Church)/2022 11 16 - FADE TO BLACK Radio - Ep. 1717 Richard Dolan  The UFO UAP Report _9p5AzXegn8s - transcript (automated).pdf","Transcript Link")</f>
        <v>Transcript Link</v>
      </c>
    </row>
    <row r="236" spans="1:13" ht="409.5">
      <c r="A236" s="1" t="s">
        <v>1071</v>
      </c>
      <c r="B236" s="1" t="s">
        <v>13</v>
      </c>
      <c r="C236" s="4" t="s">
        <v>1072</v>
      </c>
      <c r="D236" s="1" t="s">
        <v>1073</v>
      </c>
      <c r="E236" s="1" t="s">
        <v>1074</v>
      </c>
      <c r="F236" s="4" t="s">
        <v>5267</v>
      </c>
      <c r="G236" s="1" t="s">
        <v>17</v>
      </c>
      <c r="H236" s="1" t="s">
        <v>18</v>
      </c>
      <c r="I236" s="1" t="s">
        <v>19</v>
      </c>
      <c r="J236" s="1" t="s">
        <v>1075</v>
      </c>
      <c r="K236" s="1" t="s">
        <v>21</v>
      </c>
      <c r="L236" s="1" t="str">
        <f>HYPERLINK("https://files.afu.se/Downloads/Transcripts/Fade%20to%20Black%20(Jimmy%20Church)/2022 11 15 - FADE TO BLACK Radio - Ep. 1716 Dave Schrader  Our Spooky World_7B92hLwX678 - transcript (automated).pdf","Transcript Link")</f>
        <v>Transcript Link</v>
      </c>
      <c r="M236" s="2" t="str">
        <f>HYPERLINK("https://files.afu.se/Downloads/Transcripts/Fade%20to%20Black%20(Jimmy%20Church)/2022 11 15 - FADE TO BLACK Radio - Ep. 1716 Dave Schrader  Our Spooky World_7B92hLwX678 - transcript (automated).pdf","Transcript Link")</f>
        <v>Transcript Link</v>
      </c>
    </row>
    <row r="237" spans="1:13" ht="409.5">
      <c r="A237" s="1" t="s">
        <v>1076</v>
      </c>
      <c r="B237" s="1" t="s">
        <v>13</v>
      </c>
      <c r="C237" s="4" t="s">
        <v>1077</v>
      </c>
      <c r="D237" s="1" t="s">
        <v>1078</v>
      </c>
      <c r="E237" s="1" t="s">
        <v>1079</v>
      </c>
      <c r="F237" s="4" t="s">
        <v>5267</v>
      </c>
      <c r="G237" s="1" t="s">
        <v>17</v>
      </c>
      <c r="H237" s="1" t="s">
        <v>18</v>
      </c>
      <c r="I237" s="1" t="s">
        <v>19</v>
      </c>
      <c r="J237" s="1" t="s">
        <v>1080</v>
      </c>
      <c r="K237" s="1" t="s">
        <v>21</v>
      </c>
      <c r="L237" s="1" t="str">
        <f>HYPERLINK("https://files.afu.se/Downloads/Transcripts/Fade%20to%20Black%20(Jimmy%20Church)/2022 11 14 - FADE TO BLACK Radio - Ep. 1715 Jason Quitt  Quittspiracy 12( )_i4flGJVaxtc - transcript (automated).pdf","Transcript Link")</f>
        <v>Transcript Link</v>
      </c>
      <c r="M237" s="2" t="str">
        <f>HYPERLINK("https://files.afu.se/Downloads/Transcripts/Fade%20to%20Black%20(Jimmy%20Church)/2022 11 14 - FADE TO BLACK Radio - Ep. 1715 Jason Quitt  Quittspiracy 12( )_i4flGJVaxtc - transcript (automated).pdf","Transcript Link")</f>
        <v>Transcript Link</v>
      </c>
    </row>
    <row r="238" spans="1:13" ht="409.5">
      <c r="A238" s="1" t="s">
        <v>1081</v>
      </c>
      <c r="B238" s="1" t="s">
        <v>13</v>
      </c>
      <c r="C238" s="4" t="s">
        <v>1082</v>
      </c>
      <c r="D238" s="1" t="s">
        <v>1083</v>
      </c>
      <c r="E238" s="1" t="s">
        <v>1084</v>
      </c>
      <c r="F238" s="4" t="s">
        <v>5267</v>
      </c>
      <c r="G238" s="1" t="s">
        <v>17</v>
      </c>
      <c r="H238" s="1" t="s">
        <v>18</v>
      </c>
      <c r="I238" s="1" t="s">
        <v>19</v>
      </c>
      <c r="J238" s="1" t="s">
        <v>1085</v>
      </c>
      <c r="K238" s="1" t="s">
        <v>21</v>
      </c>
      <c r="L238" s="1" t="str">
        <f>HYPERLINK("https://files.afu.se/Downloads/Transcripts/Fade%20to%20Black%20(Jimmy%20Church)/2022 11 10 - FADE TO BLACK Radio - Ep. 1714 Linda Moulton Howe  UFO Report _w6filS7LvHY - transcript (automated).pdf","Transcript Link")</f>
        <v>Transcript Link</v>
      </c>
      <c r="M238" s="2" t="str">
        <f>HYPERLINK("https://files.afu.se/Downloads/Transcripts/Fade%20to%20Black%20(Jimmy%20Church)/2022 11 10 - FADE TO BLACK Radio - Ep. 1714 Linda Moulton Howe  UFO Report _w6filS7LvHY - transcript (automated).pdf","Transcript Link")</f>
        <v>Transcript Link</v>
      </c>
    </row>
    <row r="239" spans="1:13" ht="409.5">
      <c r="A239" s="1" t="s">
        <v>1086</v>
      </c>
      <c r="B239" s="1" t="s">
        <v>13</v>
      </c>
      <c r="C239" s="4" t="s">
        <v>1087</v>
      </c>
      <c r="D239" s="1" t="s">
        <v>1088</v>
      </c>
      <c r="E239" s="1" t="s">
        <v>1089</v>
      </c>
      <c r="F239" s="4" t="s">
        <v>5267</v>
      </c>
      <c r="G239" s="1" t="s">
        <v>17</v>
      </c>
      <c r="H239" s="1" t="s">
        <v>18</v>
      </c>
      <c r="I239" s="1" t="s">
        <v>19</v>
      </c>
      <c r="J239" s="1" t="s">
        <v>1090</v>
      </c>
      <c r="K239" s="1" t="s">
        <v>21</v>
      </c>
      <c r="L239" s="1" t="str">
        <f>HYPERLINK("https://files.afu.se/Downloads/Transcripts/Fade%20to%20Black%20(Jimmy%20Church)/2022 11 09 - FADE TO BLACK Radio - Ep. 1713 Fadernight  Open-Lines_VUSQ5fLkY-o - transcript (automated).pdf","Transcript Link")</f>
        <v>Transcript Link</v>
      </c>
      <c r="M239" s="2" t="str">
        <f>HYPERLINK("https://files.afu.se/Downloads/Transcripts/Fade%20to%20Black%20(Jimmy%20Church)/2022 11 09 - FADE TO BLACK Radio - Ep. 1713 Fadernight  Open-Lines_VUSQ5fLkY-o - transcript (automated).pdf","Transcript Link")</f>
        <v>Transcript Link</v>
      </c>
    </row>
    <row r="240" spans="1:13" ht="409.5">
      <c r="A240" s="1" t="s">
        <v>1091</v>
      </c>
      <c r="B240" s="1" t="s">
        <v>13</v>
      </c>
      <c r="C240" s="4" t="s">
        <v>1092</v>
      </c>
      <c r="D240" s="1" t="s">
        <v>1093</v>
      </c>
      <c r="E240" s="1" t="s">
        <v>1094</v>
      </c>
      <c r="F240" s="4" t="s">
        <v>5267</v>
      </c>
      <c r="G240" s="1" t="s">
        <v>17</v>
      </c>
      <c r="H240" s="1" t="s">
        <v>18</v>
      </c>
      <c r="I240" s="1" t="s">
        <v>19</v>
      </c>
      <c r="J240" s="1" t="s">
        <v>1095</v>
      </c>
      <c r="K240" s="1" t="s">
        <v>21</v>
      </c>
      <c r="L240" s="1" t="str">
        <f>HYPERLINK("https://files.afu.se/Downloads/Transcripts/Fade%20to%20Black%20(Jimmy%20Church)/2022 11 08 - FADE TO BLACK Radio - Ep. 1712 F2B AMA  Ask Jimmy Anything!_AuG9FeeR-s8 - transcript (automated).pdf","Transcript Link")</f>
        <v>Transcript Link</v>
      </c>
      <c r="M240" s="2" t="str">
        <f>HYPERLINK("https://files.afu.se/Downloads/Transcripts/Fade%20to%20Black%20(Jimmy%20Church)/2022 11 08 - FADE TO BLACK Radio - Ep. 1712 F2B AMA  Ask Jimmy Anything!_AuG9FeeR-s8 - transcript (automated).pdf","Transcript Link")</f>
        <v>Transcript Link</v>
      </c>
    </row>
    <row r="241" spans="1:13" ht="409.5">
      <c r="A241" s="1" t="s">
        <v>1096</v>
      </c>
      <c r="B241" s="1" t="s">
        <v>13</v>
      </c>
      <c r="C241" s="4" t="s">
        <v>1097</v>
      </c>
      <c r="D241" s="1" t="s">
        <v>1098</v>
      </c>
      <c r="E241" s="1" t="s">
        <v>1099</v>
      </c>
      <c r="F241" s="4" t="s">
        <v>5267</v>
      </c>
      <c r="G241" s="1" t="s">
        <v>17</v>
      </c>
      <c r="H241" s="1" t="s">
        <v>18</v>
      </c>
      <c r="I241" s="1" t="s">
        <v>19</v>
      </c>
      <c r="J241" s="1" t="s">
        <v>1100</v>
      </c>
      <c r="K241" s="1" t="s">
        <v>21</v>
      </c>
      <c r="L241" s="1" t="str">
        <f>HYPERLINK("https://files.afu.se/Downloads/Transcripts/Fade%20to%20Black%20(Jimmy%20Church)/2022 11 07 - FADE TO BLACK Radio - Ep. 1711 Scott Wolter  Into the Vortex_pz0-cCerLrw - transcript (automated).pdf","Transcript Link")</f>
        <v>Transcript Link</v>
      </c>
      <c r="M241" s="2" t="str">
        <f>HYPERLINK("https://files.afu.se/Downloads/Transcripts/Fade%20to%20Black%20(Jimmy%20Church)/2022 11 07 - FADE TO BLACK Radio - Ep. 1711 Scott Wolter  Into the Vortex_pz0-cCerLrw - transcript (automated).pdf","Transcript Link")</f>
        <v>Transcript Link</v>
      </c>
    </row>
    <row r="242" spans="1:13" ht="409.5">
      <c r="A242" s="1" t="s">
        <v>1101</v>
      </c>
      <c r="B242" s="1" t="s">
        <v>13</v>
      </c>
      <c r="C242" s="4" t="s">
        <v>1102</v>
      </c>
      <c r="D242" s="1" t="s">
        <v>1103</v>
      </c>
      <c r="E242" s="1" t="s">
        <v>1104</v>
      </c>
      <c r="F242" s="4" t="s">
        <v>5267</v>
      </c>
      <c r="G242" s="1" t="s">
        <v>17</v>
      </c>
      <c r="H242" s="1" t="s">
        <v>18</v>
      </c>
      <c r="I242" s="1" t="s">
        <v>19</v>
      </c>
      <c r="J242" s="1" t="s">
        <v>1105</v>
      </c>
      <c r="K242" s="1" t="s">
        <v>21</v>
      </c>
      <c r="L242" s="1" t="str">
        <f>HYPERLINK("https://files.afu.se/Downloads/Transcripts/Fade%20to%20Black%20(Jimmy%20Church)/2022 11 03 - FADE TO BLACK Radio - Ep. 1710 Fadernight  Open-Lines_NWqbrfqCaso - transcript (automated).pdf","Transcript Link")</f>
        <v>Transcript Link</v>
      </c>
      <c r="M242" s="2" t="str">
        <f>HYPERLINK("https://files.afu.se/Downloads/Transcripts/Fade%20to%20Black%20(Jimmy%20Church)/2022 11 03 - FADE TO BLACK Radio - Ep. 1710 Fadernight  Open-Lines_NWqbrfqCaso - transcript (automated).pdf","Transcript Link")</f>
        <v>Transcript Link</v>
      </c>
    </row>
    <row r="243" spans="1:13" ht="409.5">
      <c r="A243" s="1" t="s">
        <v>1106</v>
      </c>
      <c r="B243" s="1" t="s">
        <v>13</v>
      </c>
      <c r="C243" s="4" t="s">
        <v>1107</v>
      </c>
      <c r="D243" s="1" t="s">
        <v>1108</v>
      </c>
      <c r="E243" s="1" t="s">
        <v>1109</v>
      </c>
      <c r="F243" s="4" t="s">
        <v>5267</v>
      </c>
      <c r="G243" s="1" t="s">
        <v>17</v>
      </c>
      <c r="H243" s="1" t="s">
        <v>18</v>
      </c>
      <c r="I243" s="1" t="s">
        <v>19</v>
      </c>
      <c r="J243" s="1" t="s">
        <v>1110</v>
      </c>
      <c r="K243" s="1" t="s">
        <v>21</v>
      </c>
      <c r="L243" s="1" t="str">
        <f>HYPERLINK("https://files.afu.se/Downloads/Transcripts/Fade%20to%20Black%20(Jimmy%20Church)/2022 11 02 - FADE TO BLACK Radio - Ep. 1709 Elisabeth Hoekstra  Grounding for Life_j3Pk2_-wfiY - transcript (automated).pdf","Transcript Link")</f>
        <v>Transcript Link</v>
      </c>
      <c r="M243" s="2" t="str">
        <f>HYPERLINK("https://files.afu.se/Downloads/Transcripts/Fade%20to%20Black%20(Jimmy%20Church)/2022 11 02 - FADE TO BLACK Radio - Ep. 1709 Elisabeth Hoekstra  Grounding for Life_j3Pk2_-wfiY - transcript (automated).pdf","Transcript Link")</f>
        <v>Transcript Link</v>
      </c>
    </row>
    <row r="244" spans="1:13" ht="409.5">
      <c r="A244" s="1" t="s">
        <v>1111</v>
      </c>
      <c r="B244" s="1" t="s">
        <v>13</v>
      </c>
      <c r="C244" s="4" t="s">
        <v>1112</v>
      </c>
      <c r="D244" s="1" t="s">
        <v>1113</v>
      </c>
      <c r="E244" s="1" t="s">
        <v>1114</v>
      </c>
      <c r="F244" s="4" t="s">
        <v>5267</v>
      </c>
      <c r="G244" s="1" t="s">
        <v>17</v>
      </c>
      <c r="H244" s="1" t="s">
        <v>18</v>
      </c>
      <c r="I244" s="1" t="s">
        <v>19</v>
      </c>
      <c r="J244" s="1" t="s">
        <v>1115</v>
      </c>
      <c r="K244" s="1" t="s">
        <v>21</v>
      </c>
      <c r="L244" s="1" t="str">
        <f>HYPERLINK("https://files.afu.se/Downloads/Transcripts/Fade%20to%20Black%20(Jimmy%20Church)/2022 11 01 - FADE TO BLACK Radio - Ep. 1708 Roy Thinnes  The Invaders_a8ITZhQiKGg - transcript (automated).pdf","Transcript Link")</f>
        <v>Transcript Link</v>
      </c>
      <c r="M244" s="2" t="str">
        <f>HYPERLINK("https://files.afu.se/Downloads/Transcripts/Fade%20to%20Black%20(Jimmy%20Church)/2022 11 01 - FADE TO BLACK Radio - Ep. 1708 Roy Thinnes  The Invaders_a8ITZhQiKGg - transcript (automated).pdf","Transcript Link")</f>
        <v>Transcript Link</v>
      </c>
    </row>
    <row r="245" spans="1:13" ht="409.5">
      <c r="A245" s="1" t="s">
        <v>1116</v>
      </c>
      <c r="B245" s="1" t="s">
        <v>13</v>
      </c>
      <c r="C245" s="4" t="s">
        <v>1117</v>
      </c>
      <c r="D245" s="1" t="s">
        <v>1118</v>
      </c>
      <c r="E245" s="1" t="s">
        <v>1119</v>
      </c>
      <c r="F245" s="4" t="s">
        <v>5267</v>
      </c>
      <c r="G245" s="1" t="s">
        <v>17</v>
      </c>
      <c r="H245" s="1" t="s">
        <v>18</v>
      </c>
      <c r="I245" s="1" t="s">
        <v>19</v>
      </c>
      <c r="J245" s="1" t="s">
        <v>1120</v>
      </c>
      <c r="K245" s="1" t="s">
        <v>21</v>
      </c>
      <c r="L245" s="1" t="str">
        <f>HYPERLINK("https://files.afu.se/Downloads/Transcripts/Fade%20to%20Black%20(Jimmy%20Church)/2022 10 31 - FADE TO BLACK Radio - Ep. 1707 UnX 1st Anniversary Halloween Special_Iik2Vtpi-Og - transcript (automated).pdf","Transcript Link")</f>
        <v>Transcript Link</v>
      </c>
      <c r="M245" s="2" t="str">
        <f>HYPERLINK("https://files.afu.se/Downloads/Transcripts/Fade%20to%20Black%20(Jimmy%20Church)/2022 10 31 - FADE TO BLACK Radio - Ep. 1707 UnX 1st Anniversary Halloween Special_Iik2Vtpi-Og - transcript (automated).pdf","Transcript Link")</f>
        <v>Transcript Link</v>
      </c>
    </row>
    <row r="246" spans="1:13" ht="409.5">
      <c r="A246" s="1" t="s">
        <v>1121</v>
      </c>
      <c r="B246" s="1" t="s">
        <v>13</v>
      </c>
      <c r="C246" s="4" t="s">
        <v>1122</v>
      </c>
      <c r="D246" s="1" t="s">
        <v>1123</v>
      </c>
      <c r="E246" s="1" t="s">
        <v>1124</v>
      </c>
      <c r="F246" s="4" t="s">
        <v>5267</v>
      </c>
      <c r="G246" s="1" t="s">
        <v>17</v>
      </c>
      <c r="H246" s="1" t="s">
        <v>18</v>
      </c>
      <c r="I246" s="1" t="s">
        <v>19</v>
      </c>
      <c r="J246" s="1" t="s">
        <v>1125</v>
      </c>
      <c r="K246" s="1" t="s">
        <v>21</v>
      </c>
      <c r="L246" s="1" t="str">
        <f>HYPERLINK("https://files.afu.se/Downloads/Transcripts/Fade%20to%20Black%20(Jimmy%20Church)/2022 10 27 - FADE TO BLACK Radio - Ep. 1706 Fadernight  Open-Lines_LBXQBVrLsQw - transcript (automated).pdf","Transcript Link")</f>
        <v>Transcript Link</v>
      </c>
      <c r="M246" s="2" t="str">
        <f>HYPERLINK("https://files.afu.se/Downloads/Transcripts/Fade%20to%20Black%20(Jimmy%20Church)/2022 10 27 - FADE TO BLACK Radio - Ep. 1706 Fadernight  Open-Lines_LBXQBVrLsQw - transcript (automated).pdf","Transcript Link")</f>
        <v>Transcript Link</v>
      </c>
    </row>
    <row r="247" spans="1:13" ht="409.5">
      <c r="A247" s="1" t="s">
        <v>1126</v>
      </c>
      <c r="B247" s="1" t="s">
        <v>13</v>
      </c>
      <c r="C247" s="4" t="s">
        <v>1127</v>
      </c>
      <c r="D247" s="1" t="s">
        <v>1128</v>
      </c>
      <c r="E247" s="1" t="s">
        <v>1129</v>
      </c>
      <c r="F247" s="4" t="s">
        <v>5267</v>
      </c>
      <c r="G247" s="1" t="s">
        <v>17</v>
      </c>
      <c r="H247" s="1" t="s">
        <v>18</v>
      </c>
      <c r="I247" s="1" t="s">
        <v>19</v>
      </c>
      <c r="J247" s="1" t="s">
        <v>1130</v>
      </c>
      <c r="K247" s="1" t="s">
        <v>21</v>
      </c>
      <c r="L247" s="1" t="str">
        <f>HYPERLINK("https://files.afu.se/Downloads/Transcripts/Fade%20to%20Black%20(Jimmy%20Church)/2022 10 26 - FADE TO BLACK Radio - Ep. 1705 Sha the Loon Witch  Halloween Special!_4Ehc4vjQVAA - transcript (automated).pdf","Transcript Link")</f>
        <v>Transcript Link</v>
      </c>
      <c r="M247" s="2" t="str">
        <f>HYPERLINK("https://files.afu.se/Downloads/Transcripts/Fade%20to%20Black%20(Jimmy%20Church)/2022 10 26 - FADE TO BLACK Radio - Ep. 1705 Sha the Loon Witch  Halloween Special!_4Ehc4vjQVAA - transcript (automated).pdf","Transcript Link")</f>
        <v>Transcript Link</v>
      </c>
    </row>
    <row r="248" spans="1:13" ht="409.5">
      <c r="A248" s="1" t="s">
        <v>1131</v>
      </c>
      <c r="B248" s="1" t="s">
        <v>13</v>
      </c>
      <c r="C248" s="4" t="s">
        <v>1132</v>
      </c>
      <c r="D248" s="1" t="s">
        <v>1133</v>
      </c>
      <c r="E248" s="1" t="s">
        <v>1134</v>
      </c>
      <c r="F248" s="4" t="s">
        <v>5267</v>
      </c>
      <c r="G248" s="1" t="s">
        <v>17</v>
      </c>
      <c r="H248" s="1" t="s">
        <v>18</v>
      </c>
      <c r="I248" s="1" t="s">
        <v>19</v>
      </c>
      <c r="J248" s="1" t="s">
        <v>1135</v>
      </c>
      <c r="K248" s="1" t="s">
        <v>21</v>
      </c>
      <c r="L248" s="1" t="str">
        <f>HYPERLINK("https://files.afu.se/Downloads/Transcripts/Fade%20to%20Black%20(Jimmy%20Church)/2022 10 25 - FADE TO BLACK Radio - Ep. 1704 Dan Terry  Halloween N5_9Y8WdjV1WQc - transcript (automated).pdf","Transcript Link")</f>
        <v>Transcript Link</v>
      </c>
      <c r="M248" s="2" t="str">
        <f>HYPERLINK("https://files.afu.se/Downloads/Transcripts/Fade%20to%20Black%20(Jimmy%20Church)/2022 10 25 - FADE TO BLACK Radio - Ep. 1704 Dan Terry  Halloween N5_9Y8WdjV1WQc - transcript (automated).pdf","Transcript Link")</f>
        <v>Transcript Link</v>
      </c>
    </row>
    <row r="249" spans="1:13" ht="409.5">
      <c r="A249" s="1" t="s">
        <v>1136</v>
      </c>
      <c r="B249" s="1" t="s">
        <v>13</v>
      </c>
      <c r="C249" s="4" t="s">
        <v>1137</v>
      </c>
      <c r="D249" s="1" t="s">
        <v>1138</v>
      </c>
      <c r="E249" s="1" t="s">
        <v>1139</v>
      </c>
      <c r="F249" s="4" t="s">
        <v>5267</v>
      </c>
      <c r="G249" s="1" t="s">
        <v>17</v>
      </c>
      <c r="H249" s="1" t="s">
        <v>18</v>
      </c>
      <c r="I249" s="1" t="s">
        <v>19</v>
      </c>
      <c r="J249" s="1" t="s">
        <v>1140</v>
      </c>
      <c r="K249" s="1" t="s">
        <v>21</v>
      </c>
      <c r="L249" s="1" t="str">
        <f>HYPERLINK("https://files.afu.se/Downloads/Transcripts/Fade%20to%20Black%20(Jimmy%20Church)/2022 10 24 - FADE TO BLACK Radio - Ep. 1703 Lee Speigel  Halloween N4_TzBCc1PH4zQ - transcript (automated).pdf","Transcript Link")</f>
        <v>Transcript Link</v>
      </c>
      <c r="M249" s="2" t="str">
        <f>HYPERLINK("https://files.afu.se/Downloads/Transcripts/Fade%20to%20Black%20(Jimmy%20Church)/2022 10 24 - FADE TO BLACK Radio - Ep. 1703 Lee Speigel  Halloween N4_TzBCc1PH4zQ - transcript (automated).pdf","Transcript Link")</f>
        <v>Transcript Link</v>
      </c>
    </row>
    <row r="250" spans="1:13" ht="409.5">
      <c r="A250" s="1" t="s">
        <v>1141</v>
      </c>
      <c r="B250" s="1" t="s">
        <v>13</v>
      </c>
      <c r="C250" s="4" t="s">
        <v>1142</v>
      </c>
      <c r="D250" s="1" t="s">
        <v>1143</v>
      </c>
      <c r="E250" s="1" t="s">
        <v>1144</v>
      </c>
      <c r="F250" s="4" t="s">
        <v>5267</v>
      </c>
      <c r="G250" s="1" t="s">
        <v>17</v>
      </c>
      <c r="H250" s="1" t="s">
        <v>18</v>
      </c>
      <c r="I250" s="1" t="s">
        <v>19</v>
      </c>
      <c r="J250" s="1" t="s">
        <v>1145</v>
      </c>
      <c r="K250" s="1" t="s">
        <v>21</v>
      </c>
      <c r="L250" s="1" t="str">
        <f>HYPERLINK("https://files.afu.se/Downloads/Transcripts/Fade%20to%20Black%20(Jimmy%20Church)/2022 10 20 - FADE TO BLACK Radio - Ep. 1702 Fadernight  Open-Lines!_pAvV9r-4_cg - transcript (automated).pdf","Transcript Link")</f>
        <v>Transcript Link</v>
      </c>
      <c r="M250" s="2" t="str">
        <f>HYPERLINK("https://files.afu.se/Downloads/Transcripts/Fade%20to%20Black%20(Jimmy%20Church)/2022 10 20 - FADE TO BLACK Radio - Ep. 1702 Fadernight  Open-Lines!_pAvV9r-4_cg - transcript (automated).pdf","Transcript Link")</f>
        <v>Transcript Link</v>
      </c>
    </row>
    <row r="251" spans="1:13" ht="409.5">
      <c r="A251" s="1" t="s">
        <v>1146</v>
      </c>
      <c r="B251" s="1" t="s">
        <v>13</v>
      </c>
      <c r="C251" s="4" t="s">
        <v>1147</v>
      </c>
      <c r="D251" s="1" t="s">
        <v>1148</v>
      </c>
      <c r="E251" s="1" t="s">
        <v>1149</v>
      </c>
      <c r="F251" s="4" t="s">
        <v>5267</v>
      </c>
      <c r="G251" s="1" t="s">
        <v>17</v>
      </c>
      <c r="H251" s="1" t="s">
        <v>18</v>
      </c>
      <c r="I251" s="1" t="s">
        <v>19</v>
      </c>
      <c r="J251" s="1" t="s">
        <v>1150</v>
      </c>
      <c r="K251" s="1" t="s">
        <v>21</v>
      </c>
      <c r="L251" s="1" t="str">
        <f>HYPERLINK("https://files.afu.se/Downloads/Transcripts/Fade%20to%20Black%20(Jimmy%20Church)/2022 10 19 - FADE TO BLACK Radio - Ep. 1701 Mike Ricksecker  Halloween Shadow People_mUxHCQM-p58 - transcript (automated).pdf","Transcript Link")</f>
        <v>Transcript Link</v>
      </c>
      <c r="M251" s="2" t="str">
        <f>HYPERLINK("https://files.afu.se/Downloads/Transcripts/Fade%20to%20Black%20(Jimmy%20Church)/2022 10 19 - FADE TO BLACK Radio - Ep. 1701 Mike Ricksecker  Halloween Shadow People_mUxHCQM-p58 - transcript (automated).pdf","Transcript Link")</f>
        <v>Transcript Link</v>
      </c>
    </row>
    <row r="252" spans="1:13" ht="409.5">
      <c r="A252" s="1" t="s">
        <v>1146</v>
      </c>
      <c r="B252" s="1" t="s">
        <v>13</v>
      </c>
      <c r="C252" s="4" t="s">
        <v>1151</v>
      </c>
      <c r="D252" s="1" t="s">
        <v>1152</v>
      </c>
      <c r="E252" s="1" t="s">
        <v>1153</v>
      </c>
      <c r="F252" s="4" t="s">
        <v>5267</v>
      </c>
      <c r="G252" s="1" t="s">
        <v>17</v>
      </c>
      <c r="H252" s="1" t="s">
        <v>18</v>
      </c>
      <c r="I252" s="1" t="s">
        <v>19</v>
      </c>
      <c r="J252" s="1" t="s">
        <v>1154</v>
      </c>
      <c r="K252" s="1" t="s">
        <v>21</v>
      </c>
      <c r="L252" s="1" t="str">
        <f>HYPERLINK("https://files.afu.se/Downloads/Transcripts/Fade%20to%20Black%20(Jimmy%20Church)/2022 10 19 - FADE TO BLACK Radio - Ep. 1700 Tony Rathman  Entity Voices_wzYic_KTVjU - transcript (automated).pdf","Transcript Link")</f>
        <v>Transcript Link</v>
      </c>
      <c r="M252" s="2" t="str">
        <f>HYPERLINK("https://files.afu.se/Downloads/Transcripts/Fade%20to%20Black%20(Jimmy%20Church)/2022 10 19 - FADE TO BLACK Radio - Ep. 1700 Tony Rathman  Entity Voices_wzYic_KTVjU - transcript (automated).pdf","Transcript Link")</f>
        <v>Transcript Link</v>
      </c>
    </row>
    <row r="253" spans="1:13" ht="409.5">
      <c r="A253" s="1" t="s">
        <v>1155</v>
      </c>
      <c r="B253" s="1" t="s">
        <v>13</v>
      </c>
      <c r="C253" s="4" t="s">
        <v>1156</v>
      </c>
      <c r="D253" s="1" t="s">
        <v>1157</v>
      </c>
      <c r="E253" s="1" t="s">
        <v>1158</v>
      </c>
      <c r="F253" s="4" t="s">
        <v>5267</v>
      </c>
      <c r="G253" s="1" t="s">
        <v>17</v>
      </c>
      <c r="H253" s="1" t="s">
        <v>18</v>
      </c>
      <c r="I253" s="1" t="s">
        <v>19</v>
      </c>
      <c r="J253" s="1" t="s">
        <v>1159</v>
      </c>
      <c r="K253" s="1" t="s">
        <v>21</v>
      </c>
      <c r="L253" s="1" t="str">
        <f>HYPERLINK("https://files.afu.se/Downloads/Transcripts/Fade%20to%20Black%20(Jimmy%20Church)/2022 10 13 - FADE TO BLACK Radio - Ep. 1699 Fadernight  Egypt!_ENh4SSZdgM8 - transcript (automated).pdf","Transcript Link")</f>
        <v>Transcript Link</v>
      </c>
      <c r="M253" s="2" t="str">
        <f>HYPERLINK("https://files.afu.se/Downloads/Transcripts/Fade%20to%20Black%20(Jimmy%20Church)/2022 10 13 - FADE TO BLACK Radio - Ep. 1699 Fadernight  Egypt!_ENh4SSZdgM8 - transcript (automated).pdf","Transcript Link")</f>
        <v>Transcript Link</v>
      </c>
    </row>
    <row r="254" spans="1:13" ht="409.5">
      <c r="A254" s="1" t="s">
        <v>1160</v>
      </c>
      <c r="B254" s="1" t="s">
        <v>13</v>
      </c>
      <c r="C254" s="4" t="s">
        <v>1161</v>
      </c>
      <c r="D254" s="1" t="s">
        <v>1162</v>
      </c>
      <c r="E254" s="1" t="s">
        <v>1163</v>
      </c>
      <c r="F254" s="4" t="s">
        <v>5267</v>
      </c>
      <c r="G254" s="1" t="s">
        <v>17</v>
      </c>
      <c r="H254" s="1" t="s">
        <v>18</v>
      </c>
      <c r="I254" s="1" t="s">
        <v>19</v>
      </c>
      <c r="J254" s="1" t="s">
        <v>1164</v>
      </c>
      <c r="K254" s="1" t="s">
        <v>21</v>
      </c>
      <c r="L254" s="1" t="str">
        <f>HYPERLINK("https://files.afu.se/Downloads/Transcripts/Fade%20to%20Black%20(Jimmy%20Church)/2022 09 29 - FADE TO BLACK Radio - Ep. 1698 Fadernight  Open-Lines_j-XWt5hCO3g - transcript (automated).pdf","Transcript Link")</f>
        <v>Transcript Link</v>
      </c>
      <c r="M254" s="2" t="str">
        <f>HYPERLINK("https://files.afu.se/Downloads/Transcripts/Fade%20to%20Black%20(Jimmy%20Church)/2022 09 29 - FADE TO BLACK Radio - Ep. 1698 Fadernight  Open-Lines_j-XWt5hCO3g - transcript (automated).pdf","Transcript Link")</f>
        <v>Transcript Link</v>
      </c>
    </row>
    <row r="255" spans="1:13" ht="409.5">
      <c r="A255" s="1" t="s">
        <v>1165</v>
      </c>
      <c r="B255" s="1" t="s">
        <v>13</v>
      </c>
      <c r="C255" s="4" t="s">
        <v>1166</v>
      </c>
      <c r="D255" s="1" t="s">
        <v>1167</v>
      </c>
      <c r="E255" s="1" t="s">
        <v>1168</v>
      </c>
      <c r="F255" s="4" t="s">
        <v>5267</v>
      </c>
      <c r="G255" s="1" t="s">
        <v>17</v>
      </c>
      <c r="H255" s="1" t="s">
        <v>18</v>
      </c>
      <c r="I255" s="1" t="s">
        <v>19</v>
      </c>
      <c r="J255" s="1" t="s">
        <v>1169</v>
      </c>
      <c r="K255" s="1" t="s">
        <v>21</v>
      </c>
      <c r="L255" s="1" t="str">
        <f>HYPERLINK("https://files.afu.se/Downloads/Transcripts/Fade%20to%20Black%20(Jimmy%20Church)/2022 09 28 - FADE TO BLACK Radio - Ep. 1697 Richard Dolan  Bombshell N.3_blM0SkoIRPs - transcript (automated).pdf","Transcript Link")</f>
        <v>Transcript Link</v>
      </c>
      <c r="M255" s="2" t="str">
        <f>HYPERLINK("https://files.afu.se/Downloads/Transcripts/Fade%20to%20Black%20(Jimmy%20Church)/2022 09 28 - FADE TO BLACK Radio - Ep. 1697 Richard Dolan  Bombshell N.3_blM0SkoIRPs - transcript (automated).pdf","Transcript Link")</f>
        <v>Transcript Link</v>
      </c>
    </row>
    <row r="256" spans="1:13" ht="409.5">
      <c r="A256" s="1" t="s">
        <v>1170</v>
      </c>
      <c r="B256" s="1" t="s">
        <v>13</v>
      </c>
      <c r="C256" s="4" t="s">
        <v>1171</v>
      </c>
      <c r="D256" s="1" t="s">
        <v>1172</v>
      </c>
      <c r="E256" s="1" t="s">
        <v>1173</v>
      </c>
      <c r="F256" s="4" t="s">
        <v>5267</v>
      </c>
      <c r="G256" s="1" t="s">
        <v>17</v>
      </c>
      <c r="H256" s="1" t="s">
        <v>18</v>
      </c>
      <c r="I256" s="1" t="s">
        <v>19</v>
      </c>
      <c r="J256" s="1" t="s">
        <v>1174</v>
      </c>
      <c r="K256" s="1" t="s">
        <v>21</v>
      </c>
      <c r="L256" s="1" t="str">
        <f>HYPERLINK("https://files.afu.se/Downloads/Transcripts/Fade%20to%20Black%20(Jimmy%20Church)/2022 09 27 - FADE TO BLACK Radio - Ep. 1696 Jimmy Church  Wilson Davis Deep Dive_brX0rMNa2xo - transcript (automated).pdf","Transcript Link")</f>
        <v>Transcript Link</v>
      </c>
      <c r="M256" s="2" t="str">
        <f>HYPERLINK("https://files.afu.se/Downloads/Transcripts/Fade%20to%20Black%20(Jimmy%20Church)/2022 09 27 - FADE TO BLACK Radio - Ep. 1696 Jimmy Church  Wilson Davis Deep Dive_brX0rMNa2xo - transcript (automated).pdf","Transcript Link")</f>
        <v>Transcript Link</v>
      </c>
    </row>
    <row r="257" spans="1:13" ht="409.5">
      <c r="A257" s="1" t="s">
        <v>1175</v>
      </c>
      <c r="B257" s="1" t="s">
        <v>13</v>
      </c>
      <c r="C257" s="4" t="s">
        <v>1176</v>
      </c>
      <c r="D257" s="1" t="s">
        <v>1177</v>
      </c>
      <c r="E257" s="1" t="s">
        <v>1178</v>
      </c>
      <c r="F257" s="4" t="s">
        <v>5267</v>
      </c>
      <c r="G257" s="1" t="s">
        <v>17</v>
      </c>
      <c r="H257" s="1" t="s">
        <v>18</v>
      </c>
      <c r="I257" s="1" t="s">
        <v>19</v>
      </c>
      <c r="J257" s="1" t="s">
        <v>1179</v>
      </c>
      <c r="K257" s="1" t="s">
        <v>21</v>
      </c>
      <c r="L257" s="1" t="str">
        <f>HYPERLINK("https://files.afu.se/Downloads/Transcripts/Fade%20to%20Black%20(Jimmy%20Church)/2022 09 26 - FADE TO BLACK Radio - Ep. 1695 Grant Cameron  Wilson Davis Bombshell!_vYq2qrKeX3o - transcript (automated).pdf","Transcript Link")</f>
        <v>Transcript Link</v>
      </c>
      <c r="M257" s="2" t="str">
        <f>HYPERLINK("https://files.afu.se/Downloads/Transcripts/Fade%20to%20Black%20(Jimmy%20Church)/2022 09 26 - FADE TO BLACK Radio - Ep. 1695 Grant Cameron  Wilson Davis Bombshell!_vYq2qrKeX3o - transcript (automated).pdf","Transcript Link")</f>
        <v>Transcript Link</v>
      </c>
    </row>
    <row r="258" spans="1:13" ht="409.5">
      <c r="A258" s="1" t="s">
        <v>1180</v>
      </c>
      <c r="B258" s="1" t="s">
        <v>13</v>
      </c>
      <c r="C258" s="4" t="s">
        <v>1181</v>
      </c>
      <c r="D258" s="1" t="s">
        <v>1182</v>
      </c>
      <c r="E258" s="1" t="s">
        <v>1183</v>
      </c>
      <c r="F258" s="4" t="s">
        <v>5267</v>
      </c>
      <c r="G258" s="1" t="s">
        <v>17</v>
      </c>
      <c r="H258" s="1" t="s">
        <v>18</v>
      </c>
      <c r="I258" s="1" t="s">
        <v>19</v>
      </c>
      <c r="J258" s="1" t="s">
        <v>1184</v>
      </c>
      <c r="K258" s="1" t="s">
        <v>21</v>
      </c>
      <c r="L258" s="1" t="str">
        <f>HYPERLINK("https://files.afu.se/Downloads/Transcripts/Fade%20to%20Black%20(Jimmy%20Church)/2022 09 22 - FADE TO BLACK Radio - Ep. 1694 Fadernight  Open-Lines_1gSjjs-S4pQ - transcript (automated).pdf","Transcript Link")</f>
        <v>Transcript Link</v>
      </c>
      <c r="M258" s="2" t="str">
        <f>HYPERLINK("https://files.afu.se/Downloads/Transcripts/Fade%20to%20Black%20(Jimmy%20Church)/2022 09 22 - FADE TO BLACK Radio - Ep. 1694 Fadernight  Open-Lines_1gSjjs-S4pQ - transcript (automated).pdf","Transcript Link")</f>
        <v>Transcript Link</v>
      </c>
    </row>
    <row r="259" spans="1:13" ht="409.5">
      <c r="A259" s="1" t="s">
        <v>1185</v>
      </c>
      <c r="B259" s="1" t="s">
        <v>13</v>
      </c>
      <c r="C259" s="4" t="s">
        <v>1186</v>
      </c>
      <c r="D259" s="1" t="s">
        <v>1187</v>
      </c>
      <c r="E259" s="1" t="s">
        <v>1188</v>
      </c>
      <c r="F259" s="4" t="s">
        <v>5267</v>
      </c>
      <c r="G259" s="1" t="s">
        <v>17</v>
      </c>
      <c r="H259" s="1" t="s">
        <v>18</v>
      </c>
      <c r="I259" s="1" t="s">
        <v>19</v>
      </c>
      <c r="J259" s="1" t="s">
        <v>1189</v>
      </c>
      <c r="K259" s="1" t="s">
        <v>21</v>
      </c>
      <c r="L259" s="1" t="str">
        <f>HYPERLINK("https://files.afu.se/Downloads/Transcripts/Fade%20to%20Black%20(Jimmy%20Church)/2022 09 21 - FADE TO BLACK Radio - Ep. 1693 Melissa Tittl  Director Producer_1in9qRjRudQ - transcript (automated).pdf","Transcript Link")</f>
        <v>Transcript Link</v>
      </c>
      <c r="M259" s="2" t="str">
        <f>HYPERLINK("https://files.afu.se/Downloads/Transcripts/Fade%20to%20Black%20(Jimmy%20Church)/2022 09 21 - FADE TO BLACK Radio - Ep. 1693 Melissa Tittl  Director Producer_1in9qRjRudQ - transcript (automated).pdf","Transcript Link")</f>
        <v>Transcript Link</v>
      </c>
    </row>
    <row r="260" spans="1:13" ht="409.5">
      <c r="A260" s="1" t="s">
        <v>1190</v>
      </c>
      <c r="B260" s="1" t="s">
        <v>13</v>
      </c>
      <c r="C260" s="4" t="s">
        <v>1191</v>
      </c>
      <c r="D260" s="1" t="s">
        <v>1192</v>
      </c>
      <c r="E260" s="1" t="s">
        <v>1193</v>
      </c>
      <c r="F260" s="4" t="s">
        <v>5267</v>
      </c>
      <c r="G260" s="1" t="s">
        <v>17</v>
      </c>
      <c r="H260" s="1" t="s">
        <v>18</v>
      </c>
      <c r="I260" s="1" t="s">
        <v>19</v>
      </c>
      <c r="J260" s="1" t="s">
        <v>1194</v>
      </c>
      <c r="K260" s="1" t="s">
        <v>21</v>
      </c>
      <c r="L260" s="1" t="str">
        <f>HYPERLINK("https://files.afu.se/Downloads/Transcripts/Fade%20to%20Black%20(Jimmy%20Church)/2022 09 20 - FADE TO BLACK Radio - Ep. 1692 Cristina Gomez  Discovers Everything_qp-IJ8pOLK0 - transcript (automated).pdf","Transcript Link")</f>
        <v>Transcript Link</v>
      </c>
      <c r="M260" s="2" t="str">
        <f>HYPERLINK("https://files.afu.se/Downloads/Transcripts/Fade%20to%20Black%20(Jimmy%20Church)/2022 09 20 - FADE TO BLACK Radio - Ep. 1692 Cristina Gomez  Discovers Everything_qp-IJ8pOLK0 - transcript (automated).pdf","Transcript Link")</f>
        <v>Transcript Link</v>
      </c>
    </row>
    <row r="261" spans="1:13" ht="409.5">
      <c r="A261" s="1" t="s">
        <v>1195</v>
      </c>
      <c r="B261" s="1" t="s">
        <v>13</v>
      </c>
      <c r="C261" s="4" t="s">
        <v>1196</v>
      </c>
      <c r="D261" s="1" t="s">
        <v>1197</v>
      </c>
      <c r="E261" s="1" t="s">
        <v>1198</v>
      </c>
      <c r="F261" s="4" t="s">
        <v>5267</v>
      </c>
      <c r="G261" s="1" t="s">
        <v>17</v>
      </c>
      <c r="H261" s="1" t="s">
        <v>18</v>
      </c>
      <c r="I261" s="1" t="s">
        <v>19</v>
      </c>
      <c r="J261" s="1" t="s">
        <v>1199</v>
      </c>
      <c r="K261" s="1" t="s">
        <v>21</v>
      </c>
      <c r="L261" s="1" t="str">
        <f>HYPERLINK("https://files.afu.se/Downloads/Transcripts/Fade%20to%20Black%20(Jimmy%20Church)/2022 09 19 - FADE TO BLACK Radio - Ep. 1691 Geraldine Orozco  Making Contact_0Z-v1YIG-FU - transcript (automated).pdf","Transcript Link")</f>
        <v>Transcript Link</v>
      </c>
      <c r="M261" s="2" t="str">
        <f>HYPERLINK("https://files.afu.se/Downloads/Transcripts/Fade%20to%20Black%20(Jimmy%20Church)/2022 09 19 - FADE TO BLACK Radio - Ep. 1691 Geraldine Orozco  Making Contact_0Z-v1YIG-FU - transcript (automated).pdf","Transcript Link")</f>
        <v>Transcript Link</v>
      </c>
    </row>
    <row r="262" spans="1:13" ht="409.5">
      <c r="A262" s="1" t="s">
        <v>1200</v>
      </c>
      <c r="B262" s="1" t="s">
        <v>13</v>
      </c>
      <c r="C262" s="4" t="s">
        <v>1201</v>
      </c>
      <c r="D262" s="1" t="s">
        <v>1202</v>
      </c>
      <c r="E262" s="1" t="s">
        <v>1203</v>
      </c>
      <c r="F262" s="4" t="s">
        <v>5267</v>
      </c>
      <c r="G262" s="1" t="s">
        <v>17</v>
      </c>
      <c r="H262" s="1" t="s">
        <v>18</v>
      </c>
      <c r="I262" s="1" t="s">
        <v>19</v>
      </c>
      <c r="J262" s="1" t="s">
        <v>1204</v>
      </c>
      <c r="K262" s="1" t="s">
        <v>21</v>
      </c>
      <c r="L262" s="1" t="str">
        <f>HYPERLINK("https://files.afu.se/Downloads/Transcripts/Fade%20to%20Black%20(Jimmy%20Church)/2022 09 15 - FADE TO BLACK Radio - Ep. 1690 Fadernight  Open-Lines_PGRxKkdX8OU - transcript (automated).pdf","Transcript Link")</f>
        <v>Transcript Link</v>
      </c>
      <c r="M262" s="2" t="str">
        <f>HYPERLINK("https://files.afu.se/Downloads/Transcripts/Fade%20to%20Black%20(Jimmy%20Church)/2022 09 15 - FADE TO BLACK Radio - Ep. 1690 Fadernight  Open-Lines_PGRxKkdX8OU - transcript (automated).pdf","Transcript Link")</f>
        <v>Transcript Link</v>
      </c>
    </row>
    <row r="263" spans="1:13" ht="409.5">
      <c r="A263" s="1" t="s">
        <v>1205</v>
      </c>
      <c r="B263" s="1" t="s">
        <v>13</v>
      </c>
      <c r="C263" s="4" t="s">
        <v>1206</v>
      </c>
      <c r="D263" s="1" t="s">
        <v>1207</v>
      </c>
      <c r="E263" s="1" t="s">
        <v>1208</v>
      </c>
      <c r="F263" s="4" t="s">
        <v>5267</v>
      </c>
      <c r="G263" s="1" t="s">
        <v>17</v>
      </c>
      <c r="H263" s="1" t="s">
        <v>18</v>
      </c>
      <c r="I263" s="1" t="s">
        <v>19</v>
      </c>
      <c r="J263" s="1" t="s">
        <v>1209</v>
      </c>
      <c r="K263" s="1" t="s">
        <v>21</v>
      </c>
      <c r="L263" s="1" t="str">
        <f>HYPERLINK("https://files.afu.se/Downloads/Transcripts/Fade%20to%20Black%20(Jimmy%20Church)/2022 09 14 - FADE TO BLACK Radio - Ep. 1689 Richard Doty  DisInfo in Ufology_oE-Bl88LV30 - transcript (automated).pdf","Transcript Link")</f>
        <v>Transcript Link</v>
      </c>
      <c r="M263" s="2" t="str">
        <f>HYPERLINK("https://files.afu.se/Downloads/Transcripts/Fade%20to%20Black%20(Jimmy%20Church)/2022 09 14 - FADE TO BLACK Radio - Ep. 1689 Richard Doty  DisInfo in Ufology_oE-Bl88LV30 - transcript (automated).pdf","Transcript Link")</f>
        <v>Transcript Link</v>
      </c>
    </row>
    <row r="264" spans="1:13" ht="409.5">
      <c r="A264" s="1" t="s">
        <v>1210</v>
      </c>
      <c r="B264" s="1" t="s">
        <v>13</v>
      </c>
      <c r="C264" s="4" t="s">
        <v>1211</v>
      </c>
      <c r="D264" s="1" t="s">
        <v>1212</v>
      </c>
      <c r="E264" s="1" t="s">
        <v>1213</v>
      </c>
      <c r="F264" s="4" t="s">
        <v>5267</v>
      </c>
      <c r="G264" s="1" t="s">
        <v>17</v>
      </c>
      <c r="H264" s="1" t="s">
        <v>18</v>
      </c>
      <c r="I264" s="1" t="s">
        <v>19</v>
      </c>
      <c r="J264" s="1" t="s">
        <v>1214</v>
      </c>
      <c r="K264" s="1" t="s">
        <v>21</v>
      </c>
      <c r="L264" s="1" t="str">
        <f>HYPERLINK("https://files.afu.se/Downloads/Transcripts/Fade%20to%20Black%20(Jimmy%20Church)/2022 09 13 - FADE TO BLACK Radio - Ep. 1688 Timothy Hogan  Secrets of the Templars_3BrTjqV0Qns - transcript (automated).pdf","Transcript Link")</f>
        <v>Transcript Link</v>
      </c>
      <c r="M264" s="2" t="str">
        <f>HYPERLINK("https://files.afu.se/Downloads/Transcripts/Fade%20to%20Black%20(Jimmy%20Church)/2022 09 13 - FADE TO BLACK Radio - Ep. 1688 Timothy Hogan  Secrets of the Templars_3BrTjqV0Qns - transcript (automated).pdf","Transcript Link")</f>
        <v>Transcript Link</v>
      </c>
    </row>
    <row r="265" spans="1:13" ht="409.5">
      <c r="A265" s="1" t="s">
        <v>1215</v>
      </c>
      <c r="B265" s="1" t="s">
        <v>13</v>
      </c>
      <c r="C265" s="4" t="s">
        <v>1216</v>
      </c>
      <c r="D265" s="1" t="s">
        <v>1217</v>
      </c>
      <c r="E265" s="1" t="s">
        <v>1218</v>
      </c>
      <c r="F265" s="4" t="s">
        <v>5267</v>
      </c>
      <c r="G265" s="1" t="s">
        <v>17</v>
      </c>
      <c r="H265" s="1" t="s">
        <v>18</v>
      </c>
      <c r="I265" s="1" t="s">
        <v>19</v>
      </c>
      <c r="J265" s="1" t="s">
        <v>1219</v>
      </c>
      <c r="K265" s="1" t="s">
        <v>21</v>
      </c>
      <c r="L265" s="1" t="str">
        <f>HYPERLINK("https://files.afu.se/Downloads/Transcripts/Fade%20to%20Black%20(Jimmy%20Church)/2022 09 12 - FADE TO BLACK Radio - Ep. 1687 Bernard Beitman, M.D.  Syncrhronicity_qKGx0y58Ulc - transcript (automated).pdf","Transcript Link")</f>
        <v>Transcript Link</v>
      </c>
      <c r="M265" s="2" t="str">
        <f>HYPERLINK("https://files.afu.se/Downloads/Transcripts/Fade%20to%20Black%20(Jimmy%20Church)/2022 09 12 - FADE TO BLACK Radio - Ep. 1687 Bernard Beitman, M.D.  Syncrhronicity_qKGx0y58Ulc - transcript (automated).pdf","Transcript Link")</f>
        <v>Transcript Link</v>
      </c>
    </row>
    <row r="266" spans="1:13" ht="409.5">
      <c r="A266" s="1" t="s">
        <v>1220</v>
      </c>
      <c r="B266" s="1" t="s">
        <v>13</v>
      </c>
      <c r="C266" s="4" t="s">
        <v>1221</v>
      </c>
      <c r="D266" s="1" t="s">
        <v>1222</v>
      </c>
      <c r="E266" s="1" t="s">
        <v>1223</v>
      </c>
      <c r="F266" s="4" t="s">
        <v>5267</v>
      </c>
      <c r="G266" s="1" t="s">
        <v>17</v>
      </c>
      <c r="H266" s="1" t="s">
        <v>18</v>
      </c>
      <c r="I266" s="1" t="s">
        <v>19</v>
      </c>
      <c r="J266" s="1" t="s">
        <v>1224</v>
      </c>
      <c r="K266" s="1" t="s">
        <v>21</v>
      </c>
      <c r="L266" s="1" t="str">
        <f>HYPERLINK("https://files.afu.se/Downloads/Transcripts/Fade%20to%20Black%20(Jimmy%20Church)/2022 09 08 - FADE TO BLACK Radio - Ep. 1686 Fadernight   Open-Lines_Gm3kHieaYRo - transcript (automated).pdf","Transcript Link")</f>
        <v>Transcript Link</v>
      </c>
      <c r="M266" s="2" t="str">
        <f>HYPERLINK("https://files.afu.se/Downloads/Transcripts/Fade%20to%20Black%20(Jimmy%20Church)/2022 09 08 - FADE TO BLACK Radio - Ep. 1686 Fadernight   Open-Lines_Gm3kHieaYRo - transcript (automated).pdf","Transcript Link")</f>
        <v>Transcript Link</v>
      </c>
    </row>
    <row r="267" spans="1:13" ht="409.5">
      <c r="A267" s="1" t="s">
        <v>1225</v>
      </c>
      <c r="B267" s="1" t="s">
        <v>13</v>
      </c>
      <c r="C267" s="4" t="s">
        <v>1226</v>
      </c>
      <c r="D267" s="1" t="s">
        <v>1227</v>
      </c>
      <c r="E267" s="1" t="s">
        <v>1228</v>
      </c>
      <c r="F267" s="4" t="s">
        <v>5267</v>
      </c>
      <c r="G267" s="1" t="s">
        <v>17</v>
      </c>
      <c r="H267" s="1" t="s">
        <v>18</v>
      </c>
      <c r="I267" s="1" t="s">
        <v>19</v>
      </c>
      <c r="J267" s="1" t="s">
        <v>1229</v>
      </c>
      <c r="K267" s="1" t="s">
        <v>21</v>
      </c>
      <c r="L267" s="1" t="str">
        <f>HYPERLINK("https://files.afu.se/Downloads/Transcripts/Fade%20to%20Black%20(Jimmy%20Church)/2022 09 07 - FADE TO BLACK Radio - Ep. 1685 Dave Schrader  Ghosts of Devil's Perch_8cl5Xi3Fqxk - transcript (automated).pdf","Transcript Link")</f>
        <v>Transcript Link</v>
      </c>
      <c r="M267" s="2" t="str">
        <f>HYPERLINK("https://files.afu.se/Downloads/Transcripts/Fade%20to%20Black%20(Jimmy%20Church)/2022 09 07 - FADE TO BLACK Radio - Ep. 1685 Dave Schrader  Ghosts of Devil's Perch_8cl5Xi3Fqxk - transcript (automated).pdf","Transcript Link")</f>
        <v>Transcript Link</v>
      </c>
    </row>
    <row r="268" spans="1:13" ht="409.5">
      <c r="A268" s="1" t="s">
        <v>1230</v>
      </c>
      <c r="B268" s="1" t="s">
        <v>13</v>
      </c>
      <c r="C268" s="4" t="s">
        <v>1231</v>
      </c>
      <c r="D268" s="1" t="s">
        <v>1232</v>
      </c>
      <c r="E268" s="1" t="s">
        <v>1233</v>
      </c>
      <c r="F268" s="4" t="s">
        <v>5267</v>
      </c>
      <c r="G268" s="1" t="s">
        <v>17</v>
      </c>
      <c r="H268" s="1" t="s">
        <v>18</v>
      </c>
      <c r="I268" s="1" t="s">
        <v>19</v>
      </c>
      <c r="J268" s="1" t="s">
        <v>1234</v>
      </c>
      <c r="K268" s="1" t="s">
        <v>21</v>
      </c>
      <c r="L268" s="1" t="str">
        <f>HYPERLINK("https://files.afu.se/Downloads/Transcripts/Fade%20to%20Black%20(Jimmy%20Church)/2022 09 06 - FADE TO BLACK Radio - Ep. 1684 David Palmer  The Leo King Returns!_AWLus4CDLFY - transcript (automated).pdf","Transcript Link")</f>
        <v>Transcript Link</v>
      </c>
      <c r="M268" s="2" t="str">
        <f>HYPERLINK("https://files.afu.se/Downloads/Transcripts/Fade%20to%20Black%20(Jimmy%20Church)/2022 09 06 - FADE TO BLACK Radio - Ep. 1684 David Palmer  The Leo King Returns!_AWLus4CDLFY - transcript (automated).pdf","Transcript Link")</f>
        <v>Transcript Link</v>
      </c>
    </row>
    <row r="269" spans="1:13" ht="409.5">
      <c r="A269" s="1" t="s">
        <v>1235</v>
      </c>
      <c r="B269" s="1" t="s">
        <v>13</v>
      </c>
      <c r="C269" s="4" t="s">
        <v>1236</v>
      </c>
      <c r="D269" s="1" t="s">
        <v>1237</v>
      </c>
      <c r="E269" s="1" t="s">
        <v>1238</v>
      </c>
      <c r="F269" s="4" t="s">
        <v>5267</v>
      </c>
      <c r="G269" s="1" t="s">
        <v>17</v>
      </c>
      <c r="H269" s="1" t="s">
        <v>18</v>
      </c>
      <c r="I269" s="1" t="s">
        <v>19</v>
      </c>
      <c r="J269" s="1" t="s">
        <v>1239</v>
      </c>
      <c r="K269" s="1" t="s">
        <v>21</v>
      </c>
      <c r="L269" s="1" t="str">
        <f>HYPERLINK("https://files.afu.se/Downloads/Transcripts/Fade%20to%20Black%20(Jimmy%20Church)/2022 09 05 - FADE TO BLACK Radio - Ep. 1683 Ross Coulthard Replay May 30, 2022_nG6vA8i7Yxg - transcript (automated).pdf","Transcript Link")</f>
        <v>Transcript Link</v>
      </c>
      <c r="M269" s="2" t="str">
        <f>HYPERLINK("https://files.afu.se/Downloads/Transcripts/Fade%20to%20Black%20(Jimmy%20Church)/2022 09 05 - FADE TO BLACK Radio - Ep. 1683 Ross Coulthard Replay May 30, 2022_nG6vA8i7Yxg - transcript (automated).pdf","Transcript Link")</f>
        <v>Transcript Link</v>
      </c>
    </row>
    <row r="270" spans="1:13" ht="409.5">
      <c r="A270" s="1" t="s">
        <v>1240</v>
      </c>
      <c r="B270" s="1" t="s">
        <v>13</v>
      </c>
      <c r="C270" s="4" t="s">
        <v>1241</v>
      </c>
      <c r="D270" s="1" t="s">
        <v>1242</v>
      </c>
      <c r="E270" s="1" t="s">
        <v>1243</v>
      </c>
      <c r="F270" s="4" t="s">
        <v>5267</v>
      </c>
      <c r="G270" s="1" t="s">
        <v>17</v>
      </c>
      <c r="H270" s="1" t="s">
        <v>18</v>
      </c>
      <c r="I270" s="1" t="s">
        <v>19</v>
      </c>
      <c r="J270" s="1" t="s">
        <v>1244</v>
      </c>
      <c r="K270" s="1" t="s">
        <v>21</v>
      </c>
      <c r="L270" s="1" t="str">
        <f>HYPERLINK("https://files.afu.se/Downloads/Transcripts/Fade%20to%20Black%20(Jimmy%20Church)/2022 09 01 - FADE TO BLACK Radio - Ep. 1682 FADERNIGHT   Open-Lines_dMosfME24cA - transcript (automated).pdf","Transcript Link")</f>
        <v>Transcript Link</v>
      </c>
      <c r="M270" s="2" t="str">
        <f>HYPERLINK("https://files.afu.se/Downloads/Transcripts/Fade%20to%20Black%20(Jimmy%20Church)/2022 09 01 - FADE TO BLACK Radio - Ep. 1682 FADERNIGHT   Open-Lines_dMosfME24cA - transcript (automated).pdf","Transcript Link")</f>
        <v>Transcript Link</v>
      </c>
    </row>
    <row r="271" spans="1:13" ht="409.5">
      <c r="A271" s="1" t="s">
        <v>1245</v>
      </c>
      <c r="B271" s="1" t="s">
        <v>13</v>
      </c>
      <c r="C271" s="4" t="s">
        <v>1246</v>
      </c>
      <c r="D271" s="1" t="s">
        <v>1247</v>
      </c>
      <c r="E271" s="1" t="s">
        <v>1248</v>
      </c>
      <c r="F271" s="4" t="s">
        <v>5267</v>
      </c>
      <c r="G271" s="1" t="s">
        <v>17</v>
      </c>
      <c r="H271" s="1" t="s">
        <v>18</v>
      </c>
      <c r="I271" s="1" t="s">
        <v>19</v>
      </c>
      <c r="J271" s="1" t="s">
        <v>1249</v>
      </c>
      <c r="K271" s="1" t="s">
        <v>21</v>
      </c>
      <c r="L271" s="1" t="str">
        <f>HYPERLINK("https://files.afu.se/Downloads/Transcripts/Fade%20to%20Black%20(Jimmy%20Church)/2022 08 31 - FADE TO BLACK Radio - Ep. 1681 AMA  Ask Jimmy Anything!_oAQdA5Y6odU - transcript (automated).pdf","Transcript Link")</f>
        <v>Transcript Link</v>
      </c>
      <c r="M271" s="2" t="str">
        <f>HYPERLINK("https://files.afu.se/Downloads/Transcripts/Fade%20to%20Black%20(Jimmy%20Church)/2022 08 31 - FADE TO BLACK Radio - Ep. 1681 AMA  Ask Jimmy Anything!_oAQdA5Y6odU - transcript (automated).pdf","Transcript Link")</f>
        <v>Transcript Link</v>
      </c>
    </row>
    <row r="272" spans="1:13" ht="409.5">
      <c r="A272" s="1" t="s">
        <v>1250</v>
      </c>
      <c r="B272" s="1" t="s">
        <v>13</v>
      </c>
      <c r="C272" s="4" t="s">
        <v>1251</v>
      </c>
      <c r="D272" s="1" t="s">
        <v>1252</v>
      </c>
      <c r="E272" s="1" t="s">
        <v>1253</v>
      </c>
      <c r="F272" s="4" t="s">
        <v>5267</v>
      </c>
      <c r="G272" s="1" t="s">
        <v>17</v>
      </c>
      <c r="H272" s="1" t="s">
        <v>18</v>
      </c>
      <c r="I272" s="1" t="s">
        <v>19</v>
      </c>
      <c r="J272" s="1" t="s">
        <v>1254</v>
      </c>
      <c r="K272" s="1" t="s">
        <v>21</v>
      </c>
      <c r="L272" s="1" t="str">
        <f>HYPERLINK("https://files.afu.se/Downloads/Transcripts/Fade%20to%20Black%20(Jimmy%20Church)/2022 08 30 - FADE TO BLACK Radio - Ep. 1680 Jonny Enoch   Secrets of Egypt_lUpjRo6Gc4E - transcript (automated).pdf","Transcript Link")</f>
        <v>Transcript Link</v>
      </c>
      <c r="M272" s="2" t="str">
        <f>HYPERLINK("https://files.afu.se/Downloads/Transcripts/Fade%20to%20Black%20(Jimmy%20Church)/2022 08 30 - FADE TO BLACK Radio - Ep. 1680 Jonny Enoch   Secrets of Egypt_lUpjRo6Gc4E - transcript (automated).pdf","Transcript Link")</f>
        <v>Transcript Link</v>
      </c>
    </row>
    <row r="273" spans="1:13" ht="409.5">
      <c r="A273" s="1" t="s">
        <v>1255</v>
      </c>
      <c r="B273" s="1" t="s">
        <v>13</v>
      </c>
      <c r="C273" s="4" t="s">
        <v>1256</v>
      </c>
      <c r="D273" s="1" t="s">
        <v>1257</v>
      </c>
      <c r="E273" s="1" t="s">
        <v>1258</v>
      </c>
      <c r="F273" s="4" t="s">
        <v>5267</v>
      </c>
      <c r="G273" s="1" t="s">
        <v>17</v>
      </c>
      <c r="H273" s="1" t="s">
        <v>18</v>
      </c>
      <c r="I273" s="1" t="s">
        <v>19</v>
      </c>
      <c r="J273" s="1" t="s">
        <v>1259</v>
      </c>
      <c r="K273" s="1" t="s">
        <v>21</v>
      </c>
      <c r="L273" s="1" t="str">
        <f>HYPERLINK("https://files.afu.se/Downloads/Transcripts/Fade%20to%20Black%20(Jimmy%20Church)/2022 08 29 - FADE TO BLACK Radio - Ep. 1679 Viviane Chauvet  Advanced Arcturian Hybrid Avatar_w3N8__M5kH8 - transcript (automated).pdf","Transcript Link")</f>
        <v>Transcript Link</v>
      </c>
      <c r="M273" s="2" t="str">
        <f>HYPERLINK("https://files.afu.se/Downloads/Transcripts/Fade%20to%20Black%20(Jimmy%20Church)/2022 08 29 - FADE TO BLACK Radio - Ep. 1679 Viviane Chauvet  Advanced Arcturian Hybrid Avatar_w3N8__M5kH8 - transcript (automated).pdf","Transcript Link")</f>
        <v>Transcript Link</v>
      </c>
    </row>
    <row r="274" spans="1:13" ht="409.5">
      <c r="A274" s="1" t="s">
        <v>1260</v>
      </c>
      <c r="B274" s="1" t="s">
        <v>13</v>
      </c>
      <c r="C274" s="4" t="s">
        <v>1261</v>
      </c>
      <c r="D274" s="1" t="s">
        <v>1262</v>
      </c>
      <c r="E274" s="1" t="s">
        <v>1263</v>
      </c>
      <c r="F274" s="4" t="s">
        <v>5267</v>
      </c>
      <c r="G274" s="1" t="s">
        <v>17</v>
      </c>
      <c r="H274" s="1" t="s">
        <v>18</v>
      </c>
      <c r="I274" s="1" t="s">
        <v>19</v>
      </c>
      <c r="J274" s="1" t="s">
        <v>1264</v>
      </c>
      <c r="K274" s="1" t="s">
        <v>21</v>
      </c>
      <c r="L274" s="1" t="str">
        <f>HYPERLINK("https://files.afu.se/Downloads/Transcripts/Fade%20to%20Black%20(Jimmy%20Church)/2022 08 25 - FADE TO BLACK Radio - Ep. 1678 Fadernight   Open-Lines_MzGzvYWGeKg - transcript (automated).pdf","Transcript Link")</f>
        <v>Transcript Link</v>
      </c>
      <c r="M274" s="2" t="str">
        <f>HYPERLINK("https://files.afu.se/Downloads/Transcripts/Fade%20to%20Black%20(Jimmy%20Church)/2022 08 25 - FADE TO BLACK Radio - Ep. 1678 Fadernight   Open-Lines_MzGzvYWGeKg - transcript (automated).pdf","Transcript Link")</f>
        <v>Transcript Link</v>
      </c>
    </row>
    <row r="275" spans="1:13" ht="409.5">
      <c r="A275" s="1" t="s">
        <v>1265</v>
      </c>
      <c r="B275" s="1" t="s">
        <v>13</v>
      </c>
      <c r="C275" s="4" t="s">
        <v>1266</v>
      </c>
      <c r="D275" s="1" t="s">
        <v>1267</v>
      </c>
      <c r="E275" s="1" t="s">
        <v>1268</v>
      </c>
      <c r="F275" s="4" t="s">
        <v>5267</v>
      </c>
      <c r="G275" s="1" t="s">
        <v>17</v>
      </c>
      <c r="H275" s="1" t="s">
        <v>18</v>
      </c>
      <c r="I275" s="1" t="s">
        <v>19</v>
      </c>
      <c r="J275" s="1" t="s">
        <v>1269</v>
      </c>
      <c r="K275" s="1" t="s">
        <v>21</v>
      </c>
      <c r="L275" s="1" t="str">
        <f>HYPERLINK("https://files.afu.se/Downloads/Transcripts/Fade%20to%20Black%20(Jimmy%20Church)/2022 08 24 - FADE TO BLACK Radio - Ep. 1677 Billy Carson   Be Inspired_FsVMkEKoG1c - transcript (automated).pdf","Transcript Link")</f>
        <v>Transcript Link</v>
      </c>
      <c r="M275" s="2" t="str">
        <f>HYPERLINK("https://files.afu.se/Downloads/Transcripts/Fade%20to%20Black%20(Jimmy%20Church)/2022 08 24 - FADE TO BLACK Radio - Ep. 1677 Billy Carson   Be Inspired_FsVMkEKoG1c - transcript (automated).pdf","Transcript Link")</f>
        <v>Transcript Link</v>
      </c>
    </row>
    <row r="276" spans="1:13" ht="409.5">
      <c r="A276" s="1" t="s">
        <v>1270</v>
      </c>
      <c r="B276" s="1" t="s">
        <v>13</v>
      </c>
      <c r="C276" s="4" t="s">
        <v>1271</v>
      </c>
      <c r="D276" s="1" t="s">
        <v>1272</v>
      </c>
      <c r="E276" s="1" t="s">
        <v>1273</v>
      </c>
      <c r="F276" s="4" t="s">
        <v>5267</v>
      </c>
      <c r="G276" s="1" t="s">
        <v>17</v>
      </c>
      <c r="H276" s="1" t="s">
        <v>18</v>
      </c>
      <c r="I276" s="1" t="s">
        <v>19</v>
      </c>
      <c r="J276" s="1" t="s">
        <v>1274</v>
      </c>
      <c r="K276" s="1" t="s">
        <v>21</v>
      </c>
      <c r="L276" s="1" t="str">
        <f>HYPERLINK("https://files.afu.se/Downloads/Transcripts/Fade%20to%20Black%20(Jimmy%20Church)/2022 08 23 - FADE TO BLACK Radio - Ep. 1676 Jason Quitt Quittspiracy 11 ( )_noK9OB21TP0 - transcript (automated).pdf","Transcript Link")</f>
        <v>Transcript Link</v>
      </c>
      <c r="M276" s="2" t="str">
        <f>HYPERLINK("https://files.afu.se/Downloads/Transcripts/Fade%20to%20Black%20(Jimmy%20Church)/2022 08 23 - FADE TO BLACK Radio - Ep. 1676 Jason Quitt Quittspiracy 11 ( )_noK9OB21TP0 - transcript (automated).pdf","Transcript Link")</f>
        <v>Transcript Link</v>
      </c>
    </row>
    <row r="277" spans="1:13" ht="409.5">
      <c r="A277" s="1" t="s">
        <v>1275</v>
      </c>
      <c r="B277" s="1" t="s">
        <v>13</v>
      </c>
      <c r="C277" s="4" t="s">
        <v>1276</v>
      </c>
      <c r="D277" s="1" t="s">
        <v>1277</v>
      </c>
      <c r="E277" s="1" t="s">
        <v>1278</v>
      </c>
      <c r="F277" s="4" t="s">
        <v>5267</v>
      </c>
      <c r="G277" s="1" t="s">
        <v>17</v>
      </c>
      <c r="H277" s="1" t="s">
        <v>18</v>
      </c>
      <c r="I277" s="1" t="s">
        <v>19</v>
      </c>
      <c r="J277" s="1" t="s">
        <v>1279</v>
      </c>
      <c r="K277" s="1" t="s">
        <v>21</v>
      </c>
      <c r="L277" s="1" t="str">
        <f>HYPERLINK("https://files.afu.se/Downloads/Transcripts/Fade%20to%20Black%20(Jimmy%20Church)/2022 08 22 - FADE TO BLACK Radio - Ep. 1675 Steve Barone More UFOs Over Vegas!_IYH77yCXe2g - transcript (automated).pdf","Transcript Link")</f>
        <v>Transcript Link</v>
      </c>
      <c r="M277" s="2" t="str">
        <f>HYPERLINK("https://files.afu.se/Downloads/Transcripts/Fade%20to%20Black%20(Jimmy%20Church)/2022 08 22 - FADE TO BLACK Radio - Ep. 1675 Steve Barone More UFOs Over Vegas!_IYH77yCXe2g - transcript (automated).pdf","Transcript Link")</f>
        <v>Transcript Link</v>
      </c>
    </row>
    <row r="278" spans="1:13" ht="409.5">
      <c r="A278" s="1" t="s">
        <v>1280</v>
      </c>
      <c r="B278" s="1" t="s">
        <v>13</v>
      </c>
      <c r="C278" s="4" t="s">
        <v>1281</v>
      </c>
      <c r="D278" s="1" t="s">
        <v>1282</v>
      </c>
      <c r="E278" s="1" t="s">
        <v>1283</v>
      </c>
      <c r="F278" s="4" t="s">
        <v>5267</v>
      </c>
      <c r="G278" s="1" t="s">
        <v>17</v>
      </c>
      <c r="H278" s="1" t="s">
        <v>18</v>
      </c>
      <c r="I278" s="1" t="s">
        <v>19</v>
      </c>
      <c r="J278" s="1" t="s">
        <v>1284</v>
      </c>
      <c r="K278" s="1" t="s">
        <v>21</v>
      </c>
      <c r="L278" s="1" t="str">
        <f>HYPERLINK("https://files.afu.se/Downloads/Transcripts/Fade%20to%20Black%20(Jimmy%20Church)/2022 08 17 - FADE TO BLACK Radio - Ep. 1674 Adam Apollo The Search for ET_zsiY4A4Tdvc - transcript (automated).pdf","Transcript Link")</f>
        <v>Transcript Link</v>
      </c>
      <c r="M278" s="2" t="str">
        <f>HYPERLINK("https://files.afu.se/Downloads/Transcripts/Fade%20to%20Black%20(Jimmy%20Church)/2022 08 17 - FADE TO BLACK Radio - Ep. 1674 Adam Apollo The Search for ET_zsiY4A4Tdvc - transcript (automated).pdf","Transcript Link")</f>
        <v>Transcript Link</v>
      </c>
    </row>
    <row r="279" spans="1:13" ht="409.5">
      <c r="A279" s="1" t="s">
        <v>1285</v>
      </c>
      <c r="B279" s="1" t="s">
        <v>13</v>
      </c>
      <c r="C279" s="4" t="s">
        <v>1286</v>
      </c>
      <c r="D279" s="1" t="s">
        <v>1287</v>
      </c>
      <c r="E279" s="1" t="s">
        <v>1288</v>
      </c>
      <c r="F279" s="4" t="s">
        <v>5267</v>
      </c>
      <c r="G279" s="1" t="s">
        <v>17</v>
      </c>
      <c r="H279" s="1" t="s">
        <v>18</v>
      </c>
      <c r="I279" s="1" t="s">
        <v>19</v>
      </c>
      <c r="J279" s="1" t="s">
        <v>1289</v>
      </c>
      <c r="K279" s="1" t="s">
        <v>21</v>
      </c>
      <c r="L279" s="1" t="str">
        <f>HYPERLINK("https://files.afu.se/Downloads/Transcripts/Fade%20to%20Black%20(Jimmy%20Church)/2022 08 15 - FADE TO BLACK Radio - Ep. 1673 Jonathan Reed 1996 ET Encounter_YQa84s3P0Og - transcript (automated).pdf","Transcript Link")</f>
        <v>Transcript Link</v>
      </c>
      <c r="M279" s="2" t="str">
        <f>HYPERLINK("https://files.afu.se/Downloads/Transcripts/Fade%20to%20Black%20(Jimmy%20Church)/2022 08 15 - FADE TO BLACK Radio - Ep. 1673 Jonathan Reed 1996 ET Encounter_YQa84s3P0Og - transcript (automated).pdf","Transcript Link")</f>
        <v>Transcript Link</v>
      </c>
    </row>
    <row r="280" spans="1:13" ht="409.5">
      <c r="A280" s="1" t="s">
        <v>1290</v>
      </c>
      <c r="B280" s="1" t="s">
        <v>13</v>
      </c>
      <c r="C280" s="4" t="s">
        <v>1291</v>
      </c>
      <c r="D280" s="1" t="s">
        <v>1292</v>
      </c>
      <c r="E280" s="1" t="s">
        <v>1293</v>
      </c>
      <c r="F280" s="4" t="s">
        <v>5267</v>
      </c>
      <c r="G280" s="1" t="s">
        <v>17</v>
      </c>
      <c r="H280" s="1" t="s">
        <v>18</v>
      </c>
      <c r="I280" s="1" t="s">
        <v>19</v>
      </c>
      <c r="J280" s="1" t="s">
        <v>1294</v>
      </c>
      <c r="K280" s="1" t="s">
        <v>21</v>
      </c>
      <c r="L280" s="1" t="str">
        <f>HYPERLINK("https://files.afu.se/Downloads/Transcripts/Fade%20to%20Black%20(Jimmy%20Church)/2022 08 11 - FADE TO BLACK Radio - Ep. 1672 Fadernight   Open-Lines_jHmXcD2JXMM - transcript (automated).pdf","Transcript Link")</f>
        <v>Transcript Link</v>
      </c>
      <c r="M280" s="2" t="str">
        <f>HYPERLINK("https://files.afu.se/Downloads/Transcripts/Fade%20to%20Black%20(Jimmy%20Church)/2022 08 11 - FADE TO BLACK Radio - Ep. 1672 Fadernight   Open-Lines_jHmXcD2JXMM - transcript (automated).pdf","Transcript Link")</f>
        <v>Transcript Link</v>
      </c>
    </row>
    <row r="281" spans="1:13" ht="409.5">
      <c r="A281" s="1" t="s">
        <v>1290</v>
      </c>
      <c r="B281" s="1" t="s">
        <v>13</v>
      </c>
      <c r="C281" s="4" t="s">
        <v>1295</v>
      </c>
      <c r="D281" s="1" t="s">
        <v>1296</v>
      </c>
      <c r="E281" s="1" t="s">
        <v>1297</v>
      </c>
      <c r="F281" s="4" t="s">
        <v>5267</v>
      </c>
      <c r="G281" s="1" t="s">
        <v>17</v>
      </c>
      <c r="H281" s="1" t="s">
        <v>18</v>
      </c>
      <c r="I281" s="1" t="s">
        <v>19</v>
      </c>
      <c r="J281" s="1" t="s">
        <v>1298</v>
      </c>
      <c r="K281" s="1" t="s">
        <v>21</v>
      </c>
      <c r="L281" s="1" t="str">
        <f>HYPERLINK("https://files.afu.se/Downloads/Transcripts/Fade%20to%20Black%20(Jimmy%20Church)/2022 08 11 - FADE TO BLACK Radio - Ep. 1671 William Lunsford Bigfoot Night 3_wxmCwyjm0gk - transcript (automated).pdf","Transcript Link")</f>
        <v>Transcript Link</v>
      </c>
      <c r="M281" s="2" t="str">
        <f>HYPERLINK("https://files.afu.se/Downloads/Transcripts/Fade%20to%20Black%20(Jimmy%20Church)/2022 08 11 - FADE TO BLACK Radio - Ep. 1671 William Lunsford Bigfoot Night 3_wxmCwyjm0gk - transcript (automated).pdf","Transcript Link")</f>
        <v>Transcript Link</v>
      </c>
    </row>
    <row r="282" spans="1:13" ht="345">
      <c r="A282" s="1" t="s">
        <v>1299</v>
      </c>
      <c r="B282" s="1" t="s">
        <v>13</v>
      </c>
      <c r="C282" s="4" t="s">
        <v>1300</v>
      </c>
      <c r="D282" s="1" t="s">
        <v>1301</v>
      </c>
      <c r="E282" s="1" t="s">
        <v>1302</v>
      </c>
      <c r="F282" s="4" t="s">
        <v>5267</v>
      </c>
      <c r="G282" s="1" t="s">
        <v>17</v>
      </c>
      <c r="H282" s="1" t="s">
        <v>18</v>
      </c>
      <c r="I282" s="1" t="s">
        <v>19</v>
      </c>
      <c r="J282" s="1" t="s">
        <v>1303</v>
      </c>
      <c r="K282" s="1" t="s">
        <v>21</v>
      </c>
      <c r="L282" s="1" t="str">
        <f>HYPERLINK("https://files.afu.se/Downloads/Transcripts/Fade%20to%20Black%20(Jimmy%20Church)/2022 08 09 - FADE TO BLACK Radio - Ep. 1670 Duke Sullivan Bigfoot Night 2_l0LPBqwUt2Y - transcript (automated).pdf","Transcript Link")</f>
        <v>Transcript Link</v>
      </c>
      <c r="M282" s="2" t="str">
        <f>HYPERLINK("https://files.afu.se/Downloads/Transcripts/Fade%20to%20Black%20(Jimmy%20Church)/2022 08 09 - FADE TO BLACK Radio - Ep. 1670 Duke Sullivan Bigfoot Night 2_l0LPBqwUt2Y - transcript (automated).pdf","Transcript Link")</f>
        <v>Transcript Link</v>
      </c>
    </row>
    <row r="283" spans="1:13" ht="409.5">
      <c r="A283" s="1" t="s">
        <v>1304</v>
      </c>
      <c r="B283" s="1" t="s">
        <v>13</v>
      </c>
      <c r="C283" s="4" t="s">
        <v>1305</v>
      </c>
      <c r="D283" s="1" t="s">
        <v>1306</v>
      </c>
      <c r="E283" s="1" t="s">
        <v>1307</v>
      </c>
      <c r="F283" s="4" t="s">
        <v>5267</v>
      </c>
      <c r="G283" s="1" t="s">
        <v>17</v>
      </c>
      <c r="H283" s="1" t="s">
        <v>18</v>
      </c>
      <c r="I283" s="1" t="s">
        <v>19</v>
      </c>
      <c r="J283" s="1" t="s">
        <v>1308</v>
      </c>
      <c r="K283" s="1" t="s">
        <v>21</v>
      </c>
      <c r="L283" s="1" t="str">
        <f>HYPERLINK("https://files.afu.se/Downloads/Transcripts/Fade%20to%20Black%20(Jimmy%20Church)/2022 08 08 - FADE TO BLACK Radio - Ep. 1669 The Secrets of Bigfoot_mOo7VPMLibg - transcript (automated).pdf","Transcript Link")</f>
        <v>Transcript Link</v>
      </c>
      <c r="M283" s="2" t="str">
        <f>HYPERLINK("https://files.afu.se/Downloads/Transcripts/Fade%20to%20Black%20(Jimmy%20Church)/2022 08 08 - FADE TO BLACK Radio - Ep. 1669 The Secrets of Bigfoot_mOo7VPMLibg - transcript (automated).pdf","Transcript Link")</f>
        <v>Transcript Link</v>
      </c>
    </row>
    <row r="284" spans="1:13" ht="409.5">
      <c r="A284" s="1" t="s">
        <v>1309</v>
      </c>
      <c r="B284" s="1" t="s">
        <v>13</v>
      </c>
      <c r="C284" s="4" t="s">
        <v>1310</v>
      </c>
      <c r="D284" s="1" t="s">
        <v>1311</v>
      </c>
      <c r="E284" s="1" t="s">
        <v>1312</v>
      </c>
      <c r="F284" s="4" t="s">
        <v>5267</v>
      </c>
      <c r="G284" s="1" t="s">
        <v>17</v>
      </c>
      <c r="H284" s="1" t="s">
        <v>18</v>
      </c>
      <c r="I284" s="1" t="s">
        <v>19</v>
      </c>
      <c r="J284" s="1" t="s">
        <v>1313</v>
      </c>
      <c r="K284" s="1" t="s">
        <v>21</v>
      </c>
      <c r="L284" s="1" t="str">
        <f>HYPERLINK("https://files.afu.se/Downloads/Transcripts/Fade%20to%20Black%20(Jimmy%20Church)/2022 08 04 - FADE TO BLACK Radio - Ep. 1668 Fadernight open-lines_v2czQBU24Po - transcript (automated).pdf","Transcript Link")</f>
        <v>Transcript Link</v>
      </c>
      <c r="M284" s="2" t="str">
        <f>HYPERLINK("https://files.afu.se/Downloads/Transcripts/Fade%20to%20Black%20(Jimmy%20Church)/2022 08 04 - FADE TO BLACK Radio - Ep. 1668 Fadernight open-lines_v2czQBU24Po - transcript (automated).pdf","Transcript Link")</f>
        <v>Transcript Link</v>
      </c>
    </row>
    <row r="285" spans="1:13" ht="409.5">
      <c r="A285" s="1" t="s">
        <v>1314</v>
      </c>
      <c r="B285" s="1" t="s">
        <v>13</v>
      </c>
      <c r="C285" s="4" t="s">
        <v>1315</v>
      </c>
      <c r="D285" s="1" t="s">
        <v>1316</v>
      </c>
      <c r="E285" s="1" t="s">
        <v>1317</v>
      </c>
      <c r="F285" s="4" t="s">
        <v>5267</v>
      </c>
      <c r="G285" s="1" t="s">
        <v>17</v>
      </c>
      <c r="H285" s="1" t="s">
        <v>18</v>
      </c>
      <c r="I285" s="1" t="s">
        <v>19</v>
      </c>
      <c r="J285" s="1" t="s">
        <v>1318</v>
      </c>
      <c r="K285" s="1" t="s">
        <v>21</v>
      </c>
      <c r="L285" s="1" t="str">
        <f>HYPERLINK("https://files.afu.se/Downloads/Transcripts/Fade%20to%20Black%20(Jimmy%20Church)/2022 08 03 - FADE TO BLACK Radio - Ep. 1667 Isaac Arthur Time Travel_xtR_-4mWrsE - transcript (automated).pdf","Transcript Link")</f>
        <v>Transcript Link</v>
      </c>
      <c r="M285" s="2" t="str">
        <f>HYPERLINK("https://files.afu.se/Downloads/Transcripts/Fade%20to%20Black%20(Jimmy%20Church)/2022 08 03 - FADE TO BLACK Radio - Ep. 1667 Isaac Arthur Time Travel_xtR_-4mWrsE - transcript (automated).pdf","Transcript Link")</f>
        <v>Transcript Link</v>
      </c>
    </row>
    <row r="286" spans="1:13" ht="409.5">
      <c r="A286" s="1" t="s">
        <v>1319</v>
      </c>
      <c r="B286" s="1" t="s">
        <v>13</v>
      </c>
      <c r="C286" s="4" t="s">
        <v>1320</v>
      </c>
      <c r="D286" s="1" t="s">
        <v>1321</v>
      </c>
      <c r="E286" s="1" t="s">
        <v>1322</v>
      </c>
      <c r="F286" s="4" t="s">
        <v>5267</v>
      </c>
      <c r="G286" s="1" t="s">
        <v>17</v>
      </c>
      <c r="H286" s="1" t="s">
        <v>18</v>
      </c>
      <c r="I286" s="1" t="s">
        <v>19</v>
      </c>
      <c r="J286" s="1" t="s">
        <v>1323</v>
      </c>
      <c r="K286" s="1" t="s">
        <v>21</v>
      </c>
      <c r="L286" s="1" t="str">
        <f>HYPERLINK("https://files.afu.se/Downloads/Transcripts/Fade%20to%20Black%20(Jimmy%20Church)/2022 08 02 - FADE TO BLACK Radio - Ep. 1666 John Michael Godier James Webb Telescope_9QjtAtfhWNI - transcript (automated).pdf","Transcript Link")</f>
        <v>Transcript Link</v>
      </c>
      <c r="M286" s="2" t="str">
        <f>HYPERLINK("https://files.afu.se/Downloads/Transcripts/Fade%20to%20Black%20(Jimmy%20Church)/2022 08 02 - FADE TO BLACK Radio - Ep. 1666 John Michael Godier James Webb Telescope_9QjtAtfhWNI - transcript (automated).pdf","Transcript Link")</f>
        <v>Transcript Link</v>
      </c>
    </row>
    <row r="287" spans="1:13" ht="409.5">
      <c r="A287" s="1" t="s">
        <v>1324</v>
      </c>
      <c r="B287" s="1" t="s">
        <v>13</v>
      </c>
      <c r="C287" s="4" t="s">
        <v>1325</v>
      </c>
      <c r="D287" s="1" t="s">
        <v>1326</v>
      </c>
      <c r="E287" s="1" t="s">
        <v>1327</v>
      </c>
      <c r="F287" s="4" t="s">
        <v>5267</v>
      </c>
      <c r="G287" s="1" t="s">
        <v>17</v>
      </c>
      <c r="H287" s="1" t="s">
        <v>18</v>
      </c>
      <c r="I287" s="1" t="s">
        <v>19</v>
      </c>
      <c r="J287" s="1" t="s">
        <v>1328</v>
      </c>
      <c r="K287" s="1" t="s">
        <v>21</v>
      </c>
      <c r="L287" s="1" t="str">
        <f>HYPERLINK("https://files.afu.se/Downloads/Transcripts/Fade%20to%20Black%20(Jimmy%20Church)/2022 08 01 - FADE TO BLACK Radio - Ep. 1665 The Secrets of Gobekli Tepe_BEOerrfdXOU - transcript (automated).pdf","Transcript Link")</f>
        <v>Transcript Link</v>
      </c>
      <c r="M287" s="2" t="str">
        <f>HYPERLINK("https://files.afu.se/Downloads/Transcripts/Fade%20to%20Black%20(Jimmy%20Church)/2022 08 01 - FADE TO BLACK Radio - Ep. 1665 The Secrets of Gobekli Tepe_BEOerrfdXOU - transcript (automated).pdf","Transcript Link")</f>
        <v>Transcript Link</v>
      </c>
    </row>
    <row r="288" spans="1:13" ht="409.5">
      <c r="A288" s="1" t="s">
        <v>1329</v>
      </c>
      <c r="B288" s="1" t="s">
        <v>13</v>
      </c>
      <c r="C288" s="4" t="s">
        <v>1330</v>
      </c>
      <c r="D288" s="1" t="s">
        <v>1331</v>
      </c>
      <c r="E288" s="1" t="s">
        <v>1332</v>
      </c>
      <c r="F288" s="4" t="s">
        <v>5267</v>
      </c>
      <c r="G288" s="1" t="s">
        <v>17</v>
      </c>
      <c r="H288" s="1" t="s">
        <v>18</v>
      </c>
      <c r="I288" s="1" t="s">
        <v>19</v>
      </c>
      <c r="J288" s="1" t="s">
        <v>1333</v>
      </c>
      <c r="K288" s="1" t="s">
        <v>21</v>
      </c>
      <c r="L288" s="1" t="str">
        <f>HYPERLINK("https://files.afu.se/Downloads/Transcripts/Fade%20to%20Black%20(Jimmy%20Church)/2022 07 28 - FADE TO BLACK Radio - Ep. 1664 FADERNIGHT Open-Lines_R1kJctGK0Xo - transcript (automated).pdf","Transcript Link")</f>
        <v>Transcript Link</v>
      </c>
      <c r="M288" s="2" t="str">
        <f>HYPERLINK("https://files.afu.se/Downloads/Transcripts/Fade%20to%20Black%20(Jimmy%20Church)/2022 07 28 - FADE TO BLACK Radio - Ep. 1664 FADERNIGHT Open-Lines_R1kJctGK0Xo - transcript (automated).pdf","Transcript Link")</f>
        <v>Transcript Link</v>
      </c>
    </row>
    <row r="289" spans="1:13" ht="409.5">
      <c r="A289" s="1" t="s">
        <v>1334</v>
      </c>
      <c r="B289" s="1" t="s">
        <v>13</v>
      </c>
      <c r="C289" s="4" t="s">
        <v>1335</v>
      </c>
      <c r="D289" s="1" t="s">
        <v>1336</v>
      </c>
      <c r="E289" s="1" t="s">
        <v>1337</v>
      </c>
      <c r="F289" s="4" t="s">
        <v>5267</v>
      </c>
      <c r="G289" s="1" t="s">
        <v>17</v>
      </c>
      <c r="H289" s="1" t="s">
        <v>18</v>
      </c>
      <c r="I289" s="1" t="s">
        <v>19</v>
      </c>
      <c r="J289" s="1" t="s">
        <v>1338</v>
      </c>
      <c r="K289" s="1" t="s">
        <v>21</v>
      </c>
      <c r="L289" s="1" t="str">
        <f>HYPERLINK("https://files.afu.se/Downloads/Transcripts/Fade%20to%20Black%20(Jimmy%20Church)/2022 07 27 - FADE TO BLACK Radio - Ep. 1663 Nick Pope Govt UFO Programs_MEv59ewWRRc - transcript (automated).pdf","Transcript Link")</f>
        <v>Transcript Link</v>
      </c>
      <c r="M289" s="2" t="str">
        <f>HYPERLINK("https://files.afu.se/Downloads/Transcripts/Fade%20to%20Black%20(Jimmy%20Church)/2022 07 27 - FADE TO BLACK Radio - Ep. 1663 Nick Pope Govt UFO Programs_MEv59ewWRRc - transcript (automated).pdf","Transcript Link")</f>
        <v>Transcript Link</v>
      </c>
    </row>
    <row r="290" spans="1:13" ht="409.5">
      <c r="A290" s="1" t="s">
        <v>1339</v>
      </c>
      <c r="B290" s="1" t="s">
        <v>13</v>
      </c>
      <c r="C290" s="4" t="s">
        <v>1340</v>
      </c>
      <c r="D290" s="1" t="s">
        <v>1341</v>
      </c>
      <c r="E290" s="1" t="s">
        <v>1342</v>
      </c>
      <c r="F290" s="4" t="s">
        <v>5267</v>
      </c>
      <c r="G290" s="1" t="s">
        <v>17</v>
      </c>
      <c r="H290" s="1" t="s">
        <v>18</v>
      </c>
      <c r="I290" s="1" t="s">
        <v>19</v>
      </c>
      <c r="J290" s="1" t="s">
        <v>1343</v>
      </c>
      <c r="K290" s="1" t="s">
        <v>21</v>
      </c>
      <c r="L290" s="1" t="str">
        <f>HYPERLINK("https://files.afu.se/Downloads/Transcripts/Fade%20to%20Black%20(Jimmy%20Church)/2022 07 26 - FADE TO BLACK Radio - Ep. 1662 Nick Redfern Our Strange Planet_ui2bpO7K2mQ - transcript (automated).pdf","Transcript Link")</f>
        <v>Transcript Link</v>
      </c>
      <c r="M290" s="2" t="str">
        <f>HYPERLINK("https://files.afu.se/Downloads/Transcripts/Fade%20to%20Black%20(Jimmy%20Church)/2022 07 26 - FADE TO BLACK Radio - Ep. 1662 Nick Redfern Our Strange Planet_ui2bpO7K2mQ - transcript (automated).pdf","Transcript Link")</f>
        <v>Transcript Link</v>
      </c>
    </row>
    <row r="291" spans="1:13" ht="409.5">
      <c r="A291" s="1" t="s">
        <v>1344</v>
      </c>
      <c r="B291" s="1" t="s">
        <v>13</v>
      </c>
      <c r="C291" s="4" t="s">
        <v>1345</v>
      </c>
      <c r="D291" s="1" t="s">
        <v>1346</v>
      </c>
      <c r="E291" s="1" t="s">
        <v>1347</v>
      </c>
      <c r="F291" s="4" t="s">
        <v>5267</v>
      </c>
      <c r="G291" s="1" t="s">
        <v>17</v>
      </c>
      <c r="H291" s="1" t="s">
        <v>18</v>
      </c>
      <c r="I291" s="1" t="s">
        <v>19</v>
      </c>
      <c r="J291" s="1" t="s">
        <v>1348</v>
      </c>
      <c r="K291" s="1" t="s">
        <v>21</v>
      </c>
      <c r="L291" s="1" t="str">
        <f>HYPERLINK("https://files.afu.se/Downloads/Transcripts/Fade%20to%20Black%20(Jimmy%20Church)/2022 07 25 - FADE TO BLACK Radio - Ep. 1661 Jimmy Church AMA_wRa0gD5keNU - transcript (automated).pdf","Transcript Link")</f>
        <v>Transcript Link</v>
      </c>
      <c r="M291" s="2" t="str">
        <f>HYPERLINK("https://files.afu.se/Downloads/Transcripts/Fade%20to%20Black%20(Jimmy%20Church)/2022 07 25 - FADE TO BLACK Radio - Ep. 1661 Jimmy Church AMA_wRa0gD5keNU - transcript (automated).pdf","Transcript Link")</f>
        <v>Transcript Link</v>
      </c>
    </row>
    <row r="292" spans="1:13" ht="409.5">
      <c r="A292" s="1" t="s">
        <v>1349</v>
      </c>
      <c r="B292" s="1" t="s">
        <v>13</v>
      </c>
      <c r="C292" s="4" t="s">
        <v>1350</v>
      </c>
      <c r="D292" s="1" t="s">
        <v>1351</v>
      </c>
      <c r="E292" s="1" t="s">
        <v>1352</v>
      </c>
      <c r="F292" s="4" t="s">
        <v>5267</v>
      </c>
      <c r="G292" s="1" t="s">
        <v>17</v>
      </c>
      <c r="H292" s="1" t="s">
        <v>18</v>
      </c>
      <c r="I292" s="1" t="s">
        <v>19</v>
      </c>
      <c r="J292" s="1" t="s">
        <v>1353</v>
      </c>
      <c r="K292" s="1" t="s">
        <v>21</v>
      </c>
      <c r="L292" s="1" t="str">
        <f>HYPERLINK("https://files.afu.se/Downloads/Transcripts/Fade%20to%20Black%20(Jimmy%20Church)/2022 07 21 - FADE TO BLACK Radio - Ep. 1660 Linda Moulton Howe Contact 2.0_15sxIO-2Wv0 - transcript (automated).pdf","Transcript Link")</f>
        <v>Transcript Link</v>
      </c>
      <c r="M292" s="2" t="str">
        <f>HYPERLINK("https://files.afu.se/Downloads/Transcripts/Fade%20to%20Black%20(Jimmy%20Church)/2022 07 21 - FADE TO BLACK Radio - Ep. 1660 Linda Moulton Howe Contact 2.0_15sxIO-2Wv0 - transcript (automated).pdf","Transcript Link")</f>
        <v>Transcript Link</v>
      </c>
    </row>
    <row r="293" spans="1:13" ht="409.5">
      <c r="A293" s="1" t="s">
        <v>1354</v>
      </c>
      <c r="B293" s="1" t="s">
        <v>13</v>
      </c>
      <c r="C293" s="4" t="s">
        <v>1355</v>
      </c>
      <c r="D293" s="1" t="s">
        <v>1356</v>
      </c>
      <c r="E293" s="1" t="s">
        <v>1357</v>
      </c>
      <c r="F293" s="4" t="s">
        <v>5267</v>
      </c>
      <c r="G293" s="1" t="s">
        <v>17</v>
      </c>
      <c r="H293" s="1" t="s">
        <v>18</v>
      </c>
      <c r="I293" s="1" t="s">
        <v>19</v>
      </c>
      <c r="J293" s="1" t="s">
        <v>1358</v>
      </c>
      <c r="K293" s="1" t="s">
        <v>21</v>
      </c>
      <c r="L293" s="1" t="str">
        <f>HYPERLINK("https://files.afu.se/Downloads/Transcripts/Fade%20to%20Black%20(Jimmy%20Church)/2022 07 20 - FADE TO BLACK Radio - Ep. 1659 Richard Dolan Disclosure 2.0_f4nZ9jbh-y4 - transcript (automated).pdf","Transcript Link")</f>
        <v>Transcript Link</v>
      </c>
      <c r="M293" s="2" t="str">
        <f>HYPERLINK("https://files.afu.se/Downloads/Transcripts/Fade%20to%20Black%20(Jimmy%20Church)/2022 07 20 - FADE TO BLACK Radio - Ep. 1659 Richard Dolan Disclosure 2.0_f4nZ9jbh-y4 - transcript (automated).pdf","Transcript Link")</f>
        <v>Transcript Link</v>
      </c>
    </row>
    <row r="294" spans="1:13" ht="409.5">
      <c r="A294" s="1" t="s">
        <v>1359</v>
      </c>
      <c r="B294" s="1" t="s">
        <v>13</v>
      </c>
      <c r="C294" s="4" t="s">
        <v>1360</v>
      </c>
      <c r="D294" s="1" t="s">
        <v>1361</v>
      </c>
      <c r="E294" s="1" t="s">
        <v>1362</v>
      </c>
      <c r="F294" s="4" t="s">
        <v>5267</v>
      </c>
      <c r="G294" s="1" t="s">
        <v>17</v>
      </c>
      <c r="H294" s="1" t="s">
        <v>18</v>
      </c>
      <c r="I294" s="1" t="s">
        <v>19</v>
      </c>
      <c r="J294" s="1" t="s">
        <v>1363</v>
      </c>
      <c r="K294" s="1" t="s">
        <v>21</v>
      </c>
      <c r="L294" s="1" t="str">
        <f>HYPERLINK("https://files.afu.se/Downloads/Transcripts/Fade%20to%20Black%20(Jimmy%20Church)/2022 07 19 - FADE TO BLACK Radio - Ep. 1658 Are Humans ET _I-jByiDibCg - transcript (automated).pdf","Transcript Link")</f>
        <v>Transcript Link</v>
      </c>
      <c r="M294" s="2" t="str">
        <f>HYPERLINK("https://files.afu.se/Downloads/Transcripts/Fade%20to%20Black%20(Jimmy%20Church)/2022 07 19 - FADE TO BLACK Radio - Ep. 1658 Are Humans ET _I-jByiDibCg - transcript (automated).pdf","Transcript Link")</f>
        <v>Transcript Link</v>
      </c>
    </row>
    <row r="295" spans="1:13" ht="409.5">
      <c r="A295" s="1" t="s">
        <v>1364</v>
      </c>
      <c r="B295" s="1" t="s">
        <v>13</v>
      </c>
      <c r="C295" s="4" t="s">
        <v>1365</v>
      </c>
      <c r="D295" s="1" t="s">
        <v>1366</v>
      </c>
      <c r="E295" s="1" t="s">
        <v>1367</v>
      </c>
      <c r="F295" s="4" t="s">
        <v>5267</v>
      </c>
      <c r="G295" s="1" t="s">
        <v>17</v>
      </c>
      <c r="H295" s="1" t="s">
        <v>18</v>
      </c>
      <c r="I295" s="1" t="s">
        <v>19</v>
      </c>
      <c r="J295" s="1" t="s">
        <v>1368</v>
      </c>
      <c r="K295" s="1" t="s">
        <v>21</v>
      </c>
      <c r="L295" s="1" t="str">
        <f>HYPERLINK("https://files.afu.se/Downloads/Transcripts/Fade%20to%20Black%20(Jimmy%20Church)/2022 07 18 - FADE TO BLACK Radio - Ep. 1657 Whitley Strieber Communion 2.0_IV-82Z5tQj4 - transcript (automated).pdf","Transcript Link")</f>
        <v>Transcript Link</v>
      </c>
      <c r="M295" s="2" t="str">
        <f>HYPERLINK("https://files.afu.se/Downloads/Transcripts/Fade%20to%20Black%20(Jimmy%20Church)/2022 07 18 - FADE TO BLACK Radio - Ep. 1657 Whitley Strieber Communion 2.0_IV-82Z5tQj4 - transcript (automated).pdf","Transcript Link")</f>
        <v>Transcript Link</v>
      </c>
    </row>
    <row r="296" spans="1:13" ht="409.5">
      <c r="A296" s="1" t="s">
        <v>1369</v>
      </c>
      <c r="B296" s="1" t="s">
        <v>13</v>
      </c>
      <c r="C296" s="4" t="s">
        <v>1370</v>
      </c>
      <c r="D296" s="1" t="s">
        <v>1371</v>
      </c>
      <c r="E296" s="1" t="s">
        <v>1372</v>
      </c>
      <c r="F296" s="4" t="s">
        <v>5267</v>
      </c>
      <c r="G296" s="1" t="s">
        <v>17</v>
      </c>
      <c r="H296" s="1" t="s">
        <v>18</v>
      </c>
      <c r="I296" s="1" t="s">
        <v>19</v>
      </c>
      <c r="J296" s="1" t="s">
        <v>1373</v>
      </c>
      <c r="K296" s="1" t="s">
        <v>21</v>
      </c>
      <c r="L296" s="1" t="str">
        <f>HYPERLINK("https://files.afu.se/Downloads/Transcripts/Fade%20to%20Black%20(Jimmy%20Church)/2022 07 14 - FADE TO BLACK Radio - Ep. 1656 FADERNIGHT   Open-Lines!_XUhx1h1Oxm0 - transcript (automated).pdf","Transcript Link")</f>
        <v>Transcript Link</v>
      </c>
      <c r="M296" s="2" t="str">
        <f>HYPERLINK("https://files.afu.se/Downloads/Transcripts/Fade%20to%20Black%20(Jimmy%20Church)/2022 07 14 - FADE TO BLACK Radio - Ep. 1656 FADERNIGHT   Open-Lines!_XUhx1h1Oxm0 - transcript (automated).pdf","Transcript Link")</f>
        <v>Transcript Link</v>
      </c>
    </row>
    <row r="297" spans="1:13" ht="409.5">
      <c r="A297" s="1" t="s">
        <v>1374</v>
      </c>
      <c r="B297" s="1" t="s">
        <v>13</v>
      </c>
      <c r="C297" s="4" t="s">
        <v>1375</v>
      </c>
      <c r="D297" s="1" t="s">
        <v>1376</v>
      </c>
      <c r="E297" s="1" t="s">
        <v>1377</v>
      </c>
      <c r="F297" s="4" t="s">
        <v>5267</v>
      </c>
      <c r="G297" s="1" t="s">
        <v>17</v>
      </c>
      <c r="H297" s="1" t="s">
        <v>18</v>
      </c>
      <c r="I297" s="1" t="s">
        <v>19</v>
      </c>
      <c r="J297" s="1" t="s">
        <v>1378</v>
      </c>
      <c r="K297" s="1" t="s">
        <v>21</v>
      </c>
      <c r="L297" s="1" t="str">
        <f>HYPERLINK("https://files.afu.se/Downloads/Transcripts/Fade%20to%20Black%20(Jimmy%20Church)/2022 07 13 - FADE TO BLACK Radio - Ep. 1655 Kelly Sullivan Walden   Dreams_ybTLBoYWuZ4 - transcript (automated).pdf","Transcript Link")</f>
        <v>Transcript Link</v>
      </c>
      <c r="M297" s="2" t="str">
        <f>HYPERLINK("https://files.afu.se/Downloads/Transcripts/Fade%20to%20Black%20(Jimmy%20Church)/2022 07 13 - FADE TO BLACK Radio - Ep. 1655 Kelly Sullivan Walden   Dreams_ybTLBoYWuZ4 - transcript (automated).pdf","Transcript Link")</f>
        <v>Transcript Link</v>
      </c>
    </row>
    <row r="298" spans="1:13" ht="409.5">
      <c r="A298" s="1" t="s">
        <v>1379</v>
      </c>
      <c r="B298" s="1" t="s">
        <v>13</v>
      </c>
      <c r="C298" s="4" t="s">
        <v>1380</v>
      </c>
      <c r="D298" s="1" t="s">
        <v>1381</v>
      </c>
      <c r="E298" s="1" t="s">
        <v>1382</v>
      </c>
      <c r="F298" s="4" t="s">
        <v>5267</v>
      </c>
      <c r="G298" s="1" t="s">
        <v>17</v>
      </c>
      <c r="H298" s="1" t="s">
        <v>18</v>
      </c>
      <c r="I298" s="1" t="s">
        <v>19</v>
      </c>
      <c r="J298" s="1" t="s">
        <v>1383</v>
      </c>
      <c r="K298" s="1" t="s">
        <v>21</v>
      </c>
      <c r="L298" s="1" t="str">
        <f>HYPERLINK("https://files.afu.se/Downloads/Transcripts/Fade%20to%20Black%20(Jimmy%20Church)/2022 07 12 - FADE TO BLACK Radio - Ep. 1654 Scott Wolter Secret America_iFAnTsGlcGM - transcript (automated).pdf","Transcript Link")</f>
        <v>Transcript Link</v>
      </c>
      <c r="M298" s="2" t="str">
        <f>HYPERLINK("https://files.afu.se/Downloads/Transcripts/Fade%20to%20Black%20(Jimmy%20Church)/2022 07 12 - FADE TO BLACK Radio - Ep. 1654 Scott Wolter Secret America_iFAnTsGlcGM - transcript (automated).pdf","Transcript Link")</f>
        <v>Transcript Link</v>
      </c>
    </row>
    <row r="299" spans="1:13" ht="409.5">
      <c r="A299" s="1" t="s">
        <v>1384</v>
      </c>
      <c r="B299" s="1" t="s">
        <v>13</v>
      </c>
      <c r="C299" s="4" t="s">
        <v>1385</v>
      </c>
      <c r="D299" s="1" t="s">
        <v>1386</v>
      </c>
      <c r="E299" s="1" t="s">
        <v>1387</v>
      </c>
      <c r="F299" s="4" t="s">
        <v>5267</v>
      </c>
      <c r="G299" s="1" t="s">
        <v>17</v>
      </c>
      <c r="H299" s="1" t="s">
        <v>18</v>
      </c>
      <c r="I299" s="1" t="s">
        <v>19</v>
      </c>
      <c r="J299" s="1" t="s">
        <v>1388</v>
      </c>
      <c r="K299" s="1" t="s">
        <v>21</v>
      </c>
      <c r="L299" s="1" t="str">
        <f>HYPERLINK("https://files.afu.se/Downloads/Transcripts/Fade%20to%20Black%20(Jimmy%20Church)/2022 07 11 - FADE TO BLACK Radio - Ep. 1653 The Secrets of Time Travel_kmmP8rKP8bA - transcript (automated).pdf","Transcript Link")</f>
        <v>Transcript Link</v>
      </c>
      <c r="M299" s="2" t="str">
        <f>HYPERLINK("https://files.afu.se/Downloads/Transcripts/Fade%20to%20Black%20(Jimmy%20Church)/2022 07 11 - FADE TO BLACK Radio - Ep. 1653 The Secrets of Time Travel_kmmP8rKP8bA - transcript (automated).pdf","Transcript Link")</f>
        <v>Transcript Link</v>
      </c>
    </row>
    <row r="300" spans="1:13" ht="409.5">
      <c r="A300" s="1" t="s">
        <v>1389</v>
      </c>
      <c r="B300" s="1" t="s">
        <v>13</v>
      </c>
      <c r="C300" s="4" t="s">
        <v>1390</v>
      </c>
      <c r="D300" s="1" t="s">
        <v>1391</v>
      </c>
      <c r="E300" s="1" t="s">
        <v>1392</v>
      </c>
      <c r="F300" s="4" t="s">
        <v>5267</v>
      </c>
      <c r="G300" s="1" t="s">
        <v>17</v>
      </c>
      <c r="H300" s="1" t="s">
        <v>18</v>
      </c>
      <c r="I300" s="1" t="s">
        <v>19</v>
      </c>
      <c r="J300" s="1" t="s">
        <v>1393</v>
      </c>
      <c r="K300" s="1" t="s">
        <v>21</v>
      </c>
      <c r="L300" s="1" t="str">
        <f>HYPERLINK("https://files.afu.se/Downloads/Transcripts/Fade%20to%20Black%20(Jimmy%20Church)/2022 07 07 - FADE TO BLACK Radio - Ep. 1652 Fadernight with open-lines_wH6-qiov8TM - transcript (automated).pdf","Transcript Link")</f>
        <v>Transcript Link</v>
      </c>
      <c r="M300" s="2" t="str">
        <f>HYPERLINK("https://files.afu.se/Downloads/Transcripts/Fade%20to%20Black%20(Jimmy%20Church)/2022 07 07 - FADE TO BLACK Radio - Ep. 1652 Fadernight with open-lines_wH6-qiov8TM - transcript (automated).pdf","Transcript Link")</f>
        <v>Transcript Link</v>
      </c>
    </row>
    <row r="301" spans="1:13" ht="409.5">
      <c r="A301" s="1" t="s">
        <v>1394</v>
      </c>
      <c r="B301" s="1" t="s">
        <v>13</v>
      </c>
      <c r="C301" s="4" t="s">
        <v>1395</v>
      </c>
      <c r="D301" s="1" t="s">
        <v>1396</v>
      </c>
      <c r="E301" s="1" t="s">
        <v>1397</v>
      </c>
      <c r="F301" s="4" t="s">
        <v>5267</v>
      </c>
      <c r="G301" s="1" t="s">
        <v>17</v>
      </c>
      <c r="H301" s="1" t="s">
        <v>18</v>
      </c>
      <c r="I301" s="1" t="s">
        <v>19</v>
      </c>
      <c r="J301" s="1" t="s">
        <v>1398</v>
      </c>
      <c r="K301" s="1" t="s">
        <v>21</v>
      </c>
      <c r="L301" s="1" t="str">
        <f>HYPERLINK("https://files.afu.se/Downloads/Transcripts/Fade%20to%20Black%20(Jimmy%20Church)/2022 07 06 - FADE TO BLACK Radio - Ep. 1651 Cheryl Costa The Mythical Daily UFO Hotspot_yFBNIY-Tz6E - transcript (automated).pdf","Transcript Link")</f>
        <v>Transcript Link</v>
      </c>
      <c r="M301" s="2" t="str">
        <f>HYPERLINK("https://files.afu.se/Downloads/Transcripts/Fade%20to%20Black%20(Jimmy%20Church)/2022 07 06 - FADE TO BLACK Radio - Ep. 1651 Cheryl Costa The Mythical Daily UFO Hotspot_yFBNIY-Tz6E - transcript (automated).pdf","Transcript Link")</f>
        <v>Transcript Link</v>
      </c>
    </row>
    <row r="302" spans="1:13" ht="409.5">
      <c r="A302" s="1" t="s">
        <v>1399</v>
      </c>
      <c r="B302" s="1" t="s">
        <v>13</v>
      </c>
      <c r="C302" s="4" t="s">
        <v>1400</v>
      </c>
      <c r="D302" s="1" t="s">
        <v>1401</v>
      </c>
      <c r="E302" s="1" t="s">
        <v>1402</v>
      </c>
      <c r="F302" s="4" t="s">
        <v>5267</v>
      </c>
      <c r="G302" s="1" t="s">
        <v>17</v>
      </c>
      <c r="H302" s="1" t="s">
        <v>18</v>
      </c>
      <c r="I302" s="1" t="s">
        <v>19</v>
      </c>
      <c r="J302" s="1" t="s">
        <v>1403</v>
      </c>
      <c r="K302" s="1" t="s">
        <v>21</v>
      </c>
      <c r="L302" s="1" t="str">
        <f>HYPERLINK("https://files.afu.se/Downloads/Transcripts/Fade%20to%20Black%20(Jimmy%20Church)/2022 07 05 - FADE TO BLACK Radio - Ep. 1650 Steve Murillo Ufology_Ji8sIgQ2eW4 - transcript (automated).pdf","Transcript Link")</f>
        <v>Transcript Link</v>
      </c>
      <c r="M302" s="2" t="str">
        <f>HYPERLINK("https://files.afu.se/Downloads/Transcripts/Fade%20to%20Black%20(Jimmy%20Church)/2022 07 05 - FADE TO BLACK Radio - Ep. 1650 Steve Murillo Ufology_Ji8sIgQ2eW4 - transcript (automated).pdf","Transcript Link")</f>
        <v>Transcript Link</v>
      </c>
    </row>
    <row r="303" spans="1:13" ht="409.5">
      <c r="A303" s="1" t="s">
        <v>1404</v>
      </c>
      <c r="B303" s="1" t="s">
        <v>13</v>
      </c>
      <c r="C303" s="4" t="s">
        <v>1405</v>
      </c>
      <c r="D303" s="1" t="s">
        <v>1406</v>
      </c>
      <c r="E303" s="1" t="s">
        <v>1407</v>
      </c>
      <c r="F303" s="4" t="s">
        <v>5267</v>
      </c>
      <c r="G303" s="1" t="s">
        <v>17</v>
      </c>
      <c r="H303" s="1" t="s">
        <v>18</v>
      </c>
      <c r="I303" s="1" t="s">
        <v>19</v>
      </c>
      <c r="J303" s="1" t="s">
        <v>1408</v>
      </c>
      <c r="K303" s="1" t="s">
        <v>21</v>
      </c>
      <c r="L303" s="1" t="str">
        <f>HYPERLINK("https://files.afu.se/Downloads/Transcripts/Fade%20to%20Black%20(Jimmy%20Church)/2022 07 04 - FADE TO BLACK Radio - Ep. 1649 Aliens and Exoplanets_-2zE2WrrCAE - transcript (automated).pdf","Transcript Link")</f>
        <v>Transcript Link</v>
      </c>
      <c r="M303" s="2" t="str">
        <f>HYPERLINK("https://files.afu.se/Downloads/Transcripts/Fade%20to%20Black%20(Jimmy%20Church)/2022 07 04 - FADE TO BLACK Radio - Ep. 1649 Aliens and Exoplanets_-2zE2WrrCAE - transcript (automated).pdf","Transcript Link")</f>
        <v>Transcript Link</v>
      </c>
    </row>
    <row r="304" spans="1:13" ht="409.5">
      <c r="A304" s="1" t="s">
        <v>1409</v>
      </c>
      <c r="B304" s="1" t="s">
        <v>13</v>
      </c>
      <c r="C304" s="4" t="s">
        <v>1410</v>
      </c>
      <c r="D304" s="1" t="s">
        <v>1411</v>
      </c>
      <c r="E304" s="1" t="s">
        <v>1412</v>
      </c>
      <c r="F304" s="4" t="s">
        <v>5267</v>
      </c>
      <c r="G304" s="1" t="s">
        <v>17</v>
      </c>
      <c r="H304" s="1" t="s">
        <v>18</v>
      </c>
      <c r="I304" s="1" t="s">
        <v>19</v>
      </c>
      <c r="J304" s="1" t="s">
        <v>1413</v>
      </c>
      <c r="K304" s="1" t="s">
        <v>21</v>
      </c>
      <c r="L304" s="1" t="str">
        <f>HYPERLINK("https://files.afu.se/Downloads/Transcripts/Fade%20to%20Black%20(Jimmy%20Church)/2022 06 30 - FADE TO BLACK Radio - Ep. 1648 FADERNIGHT Open-Lines_Yduhr-gn680 - transcript (automated).pdf","Transcript Link")</f>
        <v>Transcript Link</v>
      </c>
      <c r="M304" s="2" t="str">
        <f>HYPERLINK("https://files.afu.se/Downloads/Transcripts/Fade%20to%20Black%20(Jimmy%20Church)/2022 06 30 - FADE TO BLACK Radio - Ep. 1648 FADERNIGHT Open-Lines_Yduhr-gn680 - transcript (automated).pdf","Transcript Link")</f>
        <v>Transcript Link</v>
      </c>
    </row>
    <row r="305" spans="1:13" ht="409.5">
      <c r="A305" s="1" t="s">
        <v>1414</v>
      </c>
      <c r="B305" s="1" t="s">
        <v>13</v>
      </c>
      <c r="C305" s="4" t="s">
        <v>1415</v>
      </c>
      <c r="D305" s="1" t="s">
        <v>1416</v>
      </c>
      <c r="E305" s="1" t="s">
        <v>1417</v>
      </c>
      <c r="F305" s="4" t="s">
        <v>5267</v>
      </c>
      <c r="G305" s="1" t="s">
        <v>17</v>
      </c>
      <c r="H305" s="1" t="s">
        <v>18</v>
      </c>
      <c r="I305" s="1" t="s">
        <v>19</v>
      </c>
      <c r="J305" s="1" t="s">
        <v>1418</v>
      </c>
      <c r="K305" s="1" t="s">
        <v>21</v>
      </c>
      <c r="L305" s="1" t="str">
        <f>HYPERLINK("https://files.afu.se/Downloads/Transcripts/Fade%20to%20Black%20(Jimmy%20Church)/2022 06 29 - FADE TO BLACK Radio - Ep. 1647 Ralph Blumenthal  The Believer _qaB5Kw83ad8 - transcript (automated).pdf","Transcript Link")</f>
        <v>Transcript Link</v>
      </c>
      <c r="M305" s="2" t="str">
        <f>HYPERLINK("https://files.afu.se/Downloads/Transcripts/Fade%20to%20Black%20(Jimmy%20Church)/2022 06 29 - FADE TO BLACK Radio - Ep. 1647 Ralph Blumenthal  The Believer _qaB5Kw83ad8 - transcript (automated).pdf","Transcript Link")</f>
        <v>Transcript Link</v>
      </c>
    </row>
    <row r="306" spans="1:13" ht="409.5">
      <c r="A306" s="1" t="s">
        <v>1419</v>
      </c>
      <c r="B306" s="1" t="s">
        <v>13</v>
      </c>
      <c r="C306" s="4" t="s">
        <v>1420</v>
      </c>
      <c r="D306" s="1" t="s">
        <v>1421</v>
      </c>
      <c r="E306" s="1" t="s">
        <v>1422</v>
      </c>
      <c r="F306" s="4" t="s">
        <v>5267</v>
      </c>
      <c r="G306" s="1" t="s">
        <v>17</v>
      </c>
      <c r="H306" s="1" t="s">
        <v>18</v>
      </c>
      <c r="I306" s="1" t="s">
        <v>19</v>
      </c>
      <c r="J306" s="1" t="s">
        <v>1423</v>
      </c>
      <c r="K306" s="1" t="s">
        <v>21</v>
      </c>
      <c r="L306" s="1" t="str">
        <f>HYPERLINK("https://files.afu.se/Downloads/Transcripts/Fade%20to%20Black%20(Jimmy%20Church)/2022 06 28 - FADE TO BLACK Radio - Ep. 1646 Robert Grant The Concealed Codes_cUufuV9g8Sg - transcript (automated).pdf","Transcript Link")</f>
        <v>Transcript Link</v>
      </c>
      <c r="M306" s="2" t="str">
        <f>HYPERLINK("https://files.afu.se/Downloads/Transcripts/Fade%20to%20Black%20(Jimmy%20Church)/2022 06 28 - FADE TO BLACK Radio - Ep. 1646 Robert Grant The Concealed Codes_cUufuV9g8Sg - transcript (automated).pdf","Transcript Link")</f>
        <v>Transcript Link</v>
      </c>
    </row>
    <row r="307" spans="1:13" ht="409.5">
      <c r="A307" s="1" t="s">
        <v>1424</v>
      </c>
      <c r="B307" s="1" t="s">
        <v>13</v>
      </c>
      <c r="C307" s="4" t="s">
        <v>1425</v>
      </c>
      <c r="D307" s="1" t="s">
        <v>1426</v>
      </c>
      <c r="E307" s="1" t="s">
        <v>1427</v>
      </c>
      <c r="F307" s="4" t="s">
        <v>5267</v>
      </c>
      <c r="G307" s="1" t="s">
        <v>17</v>
      </c>
      <c r="H307" s="1" t="s">
        <v>18</v>
      </c>
      <c r="I307" s="1" t="s">
        <v>19</v>
      </c>
      <c r="J307" s="1" t="s">
        <v>1428</v>
      </c>
      <c r="K307" s="1" t="s">
        <v>21</v>
      </c>
      <c r="L307" s="1" t="str">
        <f>HYPERLINK("https://files.afu.se/Downloads/Transcripts/Fade%20to%20Black%20(Jimmy%20Church)/2022 06 27 - FADE TO BLACK Radio - Ep. 1645 Jimmy Church  The Pyramids_drR2wt3fPGo - transcript (automated).pdf","Transcript Link")</f>
        <v>Transcript Link</v>
      </c>
      <c r="M307" s="2" t="str">
        <f>HYPERLINK("https://files.afu.se/Downloads/Transcripts/Fade%20to%20Black%20(Jimmy%20Church)/2022 06 27 - FADE TO BLACK Radio - Ep. 1645 Jimmy Church  The Pyramids_drR2wt3fPGo - transcript (automated).pdf","Transcript Link")</f>
        <v>Transcript Link</v>
      </c>
    </row>
    <row r="308" spans="1:13" ht="409.5">
      <c r="A308" s="1" t="s">
        <v>1429</v>
      </c>
      <c r="B308" s="1" t="s">
        <v>13</v>
      </c>
      <c r="C308" s="4" t="s">
        <v>1430</v>
      </c>
      <c r="D308" s="1" t="s">
        <v>1431</v>
      </c>
      <c r="E308" s="1" t="s">
        <v>1432</v>
      </c>
      <c r="F308" s="4" t="s">
        <v>5267</v>
      </c>
      <c r="G308" s="1" t="s">
        <v>17</v>
      </c>
      <c r="H308" s="1" t="s">
        <v>18</v>
      </c>
      <c r="I308" s="1" t="s">
        <v>19</v>
      </c>
      <c r="J308" s="1" t="s">
        <v>1433</v>
      </c>
      <c r="K308" s="1" t="s">
        <v>21</v>
      </c>
      <c r="L308" s="1" t="str">
        <f>HYPERLINK("https://files.afu.se/Downloads/Transcripts/Fade%20to%20Black%20(Jimmy%20Church)/2022 06 23 - FADE TO BLACK Radio - Ep. 1644 FADERNIGHT Open-Lines_0JwhS4dLprQ - transcript (automated).pdf","Transcript Link")</f>
        <v>Transcript Link</v>
      </c>
      <c r="M308" s="2" t="str">
        <f>HYPERLINK("https://files.afu.se/Downloads/Transcripts/Fade%20to%20Black%20(Jimmy%20Church)/2022 06 23 - FADE TO BLACK Radio - Ep. 1644 FADERNIGHT Open-Lines_0JwhS4dLprQ - transcript (automated).pdf","Transcript Link")</f>
        <v>Transcript Link</v>
      </c>
    </row>
    <row r="309" spans="1:13" ht="409.5">
      <c r="A309" s="1" t="s">
        <v>1434</v>
      </c>
      <c r="B309" s="1" t="s">
        <v>13</v>
      </c>
      <c r="C309" s="4" t="s">
        <v>1435</v>
      </c>
      <c r="D309" s="1" t="s">
        <v>1436</v>
      </c>
      <c r="E309" s="1" t="s">
        <v>1437</v>
      </c>
      <c r="F309" s="4" t="s">
        <v>5267</v>
      </c>
      <c r="G309" s="1" t="s">
        <v>17</v>
      </c>
      <c r="H309" s="1" t="s">
        <v>18</v>
      </c>
      <c r="I309" s="1" t="s">
        <v>19</v>
      </c>
      <c r="J309" s="1" t="s">
        <v>1438</v>
      </c>
      <c r="K309" s="1" t="s">
        <v>21</v>
      </c>
      <c r="L309" s="1" t="str">
        <f>HYPERLINK("https://files.afu.se/Downloads/Transcripts/Fade%20to%20Black%20(Jimmy%20Church)/2022 06 22 - FADE TO BLACK Radio - Ep. 1643 David Palmer The Leo King_Kl3dYqAIidI - transcript (automated).pdf","Transcript Link")</f>
        <v>Transcript Link</v>
      </c>
      <c r="M309" s="2" t="str">
        <f>HYPERLINK("https://files.afu.se/Downloads/Transcripts/Fade%20to%20Black%20(Jimmy%20Church)/2022 06 22 - FADE TO BLACK Radio - Ep. 1643 David Palmer The Leo King_Kl3dYqAIidI - transcript (automated).pdf","Transcript Link")</f>
        <v>Transcript Link</v>
      </c>
    </row>
    <row r="310" spans="1:13" ht="409.5">
      <c r="A310" s="1" t="s">
        <v>1439</v>
      </c>
      <c r="B310" s="1" t="s">
        <v>13</v>
      </c>
      <c r="C310" s="4" t="s">
        <v>1440</v>
      </c>
      <c r="D310" s="1" t="s">
        <v>1441</v>
      </c>
      <c r="E310" s="1" t="s">
        <v>1442</v>
      </c>
      <c r="F310" s="4" t="s">
        <v>5267</v>
      </c>
      <c r="G310" s="1" t="s">
        <v>17</v>
      </c>
      <c r="H310" s="1" t="s">
        <v>18</v>
      </c>
      <c r="I310" s="1" t="s">
        <v>19</v>
      </c>
      <c r="J310" s="1" t="s">
        <v>1443</v>
      </c>
      <c r="K310" s="1" t="s">
        <v>21</v>
      </c>
      <c r="L310" s="1" t="str">
        <f>HYPERLINK("https://files.afu.se/Downloads/Transcripts/Fade%20to%20Black%20(Jimmy%20Church)/2022 06 21 - FADE TO BLACK Radio - Ep. 1642 Karen A. Dahlman Ouija History_r3jc0zIl-F0 - transcript (automated).pdf","Transcript Link")</f>
        <v>Transcript Link</v>
      </c>
      <c r="M310" s="2" t="str">
        <f>HYPERLINK("https://files.afu.se/Downloads/Transcripts/Fade%20to%20Black%20(Jimmy%20Church)/2022 06 21 - FADE TO BLACK Radio - Ep. 1642 Karen A. Dahlman Ouija History_r3jc0zIl-F0 - transcript (automated).pdf","Transcript Link")</f>
        <v>Transcript Link</v>
      </c>
    </row>
    <row r="311" spans="1:13" ht="409.5">
      <c r="A311" s="1" t="s">
        <v>1444</v>
      </c>
      <c r="B311" s="1" t="s">
        <v>13</v>
      </c>
      <c r="C311" s="4" t="s">
        <v>1445</v>
      </c>
      <c r="D311" s="1" t="s">
        <v>1446</v>
      </c>
      <c r="E311" s="1" t="s">
        <v>1447</v>
      </c>
      <c r="F311" s="4" t="s">
        <v>5267</v>
      </c>
      <c r="G311" s="1" t="s">
        <v>17</v>
      </c>
      <c r="H311" s="1" t="s">
        <v>18</v>
      </c>
      <c r="I311" s="1" t="s">
        <v>19</v>
      </c>
      <c r="J311" s="1" t="s">
        <v>1448</v>
      </c>
      <c r="K311" s="1" t="s">
        <v>21</v>
      </c>
      <c r="L311" s="1" t="str">
        <f>HYPERLINK("https://files.afu.se/Downloads/Transcripts/Fade%20to%20Black%20(Jimmy%20Church)/2022 06 20 - FADE TO BLACK Radio - Ep. 1641 CrewZ_4HUHDygREog - transcript (automated).pdf","Transcript Link")</f>
        <v>Transcript Link</v>
      </c>
      <c r="M311" s="2" t="str">
        <f>HYPERLINK("https://files.afu.se/Downloads/Transcripts/Fade%20to%20Black%20(Jimmy%20Church)/2022 06 20 - FADE TO BLACK Radio - Ep. 1641 CrewZ_4HUHDygREog - transcript (automated).pdf","Transcript Link")</f>
        <v>Transcript Link</v>
      </c>
    </row>
    <row r="312" spans="1:13" ht="409.5">
      <c r="A312" s="1" t="s">
        <v>1449</v>
      </c>
      <c r="B312" s="1" t="s">
        <v>13</v>
      </c>
      <c r="C312" s="4" t="s">
        <v>1450</v>
      </c>
      <c r="D312" s="1" t="s">
        <v>1451</v>
      </c>
      <c r="E312" s="1" t="s">
        <v>1452</v>
      </c>
      <c r="F312" s="4" t="s">
        <v>5267</v>
      </c>
      <c r="G312" s="1" t="s">
        <v>17</v>
      </c>
      <c r="H312" s="1" t="s">
        <v>18</v>
      </c>
      <c r="I312" s="1" t="s">
        <v>19</v>
      </c>
      <c r="J312" s="1" t="s">
        <v>1453</v>
      </c>
      <c r="K312" s="1" t="s">
        <v>21</v>
      </c>
      <c r="L312" s="1" t="str">
        <f>HYPERLINK("https://files.afu.se/Downloads/Transcripts/Fade%20to%20Black%20(Jimmy%20Church)/2022 06 16 - FADE TO BLACK Radio - Ep. 1640 FADERNIGHT Open-Lines_JyWO53mCKI0 - transcript (automated).pdf","Transcript Link")</f>
        <v>Transcript Link</v>
      </c>
      <c r="M312" s="2" t="str">
        <f>HYPERLINK("https://files.afu.se/Downloads/Transcripts/Fade%20to%20Black%20(Jimmy%20Church)/2022 06 16 - FADE TO BLACK Radio - Ep. 1640 FADERNIGHT Open-Lines_JyWO53mCKI0 - transcript (automated).pdf","Transcript Link")</f>
        <v>Transcript Link</v>
      </c>
    </row>
    <row r="313" spans="1:13" ht="409.5">
      <c r="A313" s="1" t="s">
        <v>1454</v>
      </c>
      <c r="B313" s="1" t="s">
        <v>13</v>
      </c>
      <c r="C313" s="4" t="s">
        <v>1455</v>
      </c>
      <c r="D313" s="1" t="s">
        <v>1456</v>
      </c>
      <c r="E313" s="1" t="s">
        <v>1457</v>
      </c>
      <c r="F313" s="4" t="s">
        <v>5267</v>
      </c>
      <c r="G313" s="1" t="s">
        <v>17</v>
      </c>
      <c r="H313" s="1" t="s">
        <v>18</v>
      </c>
      <c r="I313" s="1" t="s">
        <v>19</v>
      </c>
      <c r="J313" s="1" t="s">
        <v>1458</v>
      </c>
      <c r="K313" s="1" t="s">
        <v>21</v>
      </c>
      <c r="L313" s="1" t="str">
        <f>HYPERLINK("https://files.afu.se/Downloads/Transcripts/Fade%20to%20Black%20(Jimmy%20Church)/2022 06 15 - FADE TO BLACK Radio - Ep. 1639 Scott Creighton_yh69nNoxN6A - transcript (automated).pdf","Transcript Link")</f>
        <v>Transcript Link</v>
      </c>
      <c r="M313" s="2" t="str">
        <f>HYPERLINK("https://files.afu.se/Downloads/Transcripts/Fade%20to%20Black%20(Jimmy%20Church)/2022 06 15 - FADE TO BLACK Radio - Ep. 1639 Scott Creighton_yh69nNoxN6A - transcript (automated).pdf","Transcript Link")</f>
        <v>Transcript Link</v>
      </c>
    </row>
    <row r="314" spans="1:13" ht="409.5">
      <c r="A314" s="1" t="s">
        <v>1459</v>
      </c>
      <c r="B314" s="1" t="s">
        <v>13</v>
      </c>
      <c r="C314" s="4" t="s">
        <v>1460</v>
      </c>
      <c r="D314" s="1" t="s">
        <v>1461</v>
      </c>
      <c r="E314" s="1" t="s">
        <v>1462</v>
      </c>
      <c r="F314" s="4" t="s">
        <v>5267</v>
      </c>
      <c r="G314" s="1" t="s">
        <v>17</v>
      </c>
      <c r="H314" s="1" t="s">
        <v>18</v>
      </c>
      <c r="I314" s="1" t="s">
        <v>19</v>
      </c>
      <c r="J314" s="1" t="s">
        <v>1463</v>
      </c>
      <c r="K314" s="1" t="s">
        <v>21</v>
      </c>
      <c r="L314" s="1" t="str">
        <f>HYPERLINK("https://files.afu.se/Downloads/Transcripts/Fade%20to%20Black%20(Jimmy%20Church)/2022 06 14 - FADE TO BLACK Radio - Ep. 1638 DisclosureFest Special_8lCa42BHGuk - transcript (automated).pdf","Transcript Link")</f>
        <v>Transcript Link</v>
      </c>
      <c r="M314" s="2" t="str">
        <f>HYPERLINK("https://files.afu.se/Downloads/Transcripts/Fade%20to%20Black%20(Jimmy%20Church)/2022 06 14 - FADE TO BLACK Radio - Ep. 1638 DisclosureFest Special_8lCa42BHGuk - transcript (automated).pdf","Transcript Link")</f>
        <v>Transcript Link</v>
      </c>
    </row>
    <row r="315" spans="1:13" ht="409.5">
      <c r="A315" s="1" t="s">
        <v>1464</v>
      </c>
      <c r="B315" s="1" t="s">
        <v>13</v>
      </c>
      <c r="C315" s="4" t="s">
        <v>1465</v>
      </c>
      <c r="D315" s="1" t="s">
        <v>1466</v>
      </c>
      <c r="E315" s="1" t="s">
        <v>1467</v>
      </c>
      <c r="F315" s="4" t="s">
        <v>5267</v>
      </c>
      <c r="G315" s="1" t="s">
        <v>17</v>
      </c>
      <c r="H315" s="1" t="s">
        <v>18</v>
      </c>
      <c r="I315" s="1" t="s">
        <v>19</v>
      </c>
      <c r="J315" s="1" t="s">
        <v>1468</v>
      </c>
      <c r="K315" s="1" t="s">
        <v>21</v>
      </c>
      <c r="L315" s="1" t="str">
        <f>HYPERLINK("https://files.afu.se/Downloads/Transcripts/Fade%20to%20Black%20(Jimmy%20Church)/2022 06 13 - FADE TO BLACK Radio - Ep. 1637 Rob Gauthier_WNmNFBcg1V4 - transcript (automated).pdf","Transcript Link")</f>
        <v>Transcript Link</v>
      </c>
      <c r="M315" s="2" t="str">
        <f>HYPERLINK("https://files.afu.se/Downloads/Transcripts/Fade%20to%20Black%20(Jimmy%20Church)/2022 06 13 - FADE TO BLACK Radio - Ep. 1637 Rob Gauthier_WNmNFBcg1V4 - transcript (automated).pdf","Transcript Link")</f>
        <v>Transcript Link</v>
      </c>
    </row>
    <row r="316" spans="1:13" ht="409.5">
      <c r="A316" s="1" t="s">
        <v>1469</v>
      </c>
      <c r="B316" s="1" t="s">
        <v>13</v>
      </c>
      <c r="C316" s="4" t="s">
        <v>1470</v>
      </c>
      <c r="D316" s="1" t="s">
        <v>1471</v>
      </c>
      <c r="E316" s="1" t="s">
        <v>1472</v>
      </c>
      <c r="F316" s="4" t="s">
        <v>5267</v>
      </c>
      <c r="G316" s="1" t="s">
        <v>17</v>
      </c>
      <c r="H316" s="1" t="s">
        <v>18</v>
      </c>
      <c r="I316" s="1" t="s">
        <v>19</v>
      </c>
      <c r="J316" s="1" t="s">
        <v>1473</v>
      </c>
      <c r="K316" s="1" t="s">
        <v>21</v>
      </c>
      <c r="L316" s="1" t="str">
        <f>HYPERLINK("https://files.afu.se/Downloads/Transcripts/Fade%20to%20Black%20(Jimmy%20Church)/2022 06 09 - FADE TO BLACK Radio - Ep. 1636 FADERNIGHT Open-Lines_8Gj8wG9EzvM - transcript (automated).pdf","Transcript Link")</f>
        <v>Transcript Link</v>
      </c>
      <c r="M316" s="2" t="str">
        <f>HYPERLINK("https://files.afu.se/Downloads/Transcripts/Fade%20to%20Black%20(Jimmy%20Church)/2022 06 09 - FADE TO BLACK Radio - Ep. 1636 FADERNIGHT Open-Lines_8Gj8wG9EzvM - transcript (automated).pdf","Transcript Link")</f>
        <v>Transcript Link</v>
      </c>
    </row>
    <row r="317" spans="1:13" ht="409.5">
      <c r="A317" s="1" t="s">
        <v>1474</v>
      </c>
      <c r="B317" s="1" t="s">
        <v>13</v>
      </c>
      <c r="C317" s="4" t="s">
        <v>1475</v>
      </c>
      <c r="D317" s="1" t="s">
        <v>1476</v>
      </c>
      <c r="E317" s="1" t="s">
        <v>1477</v>
      </c>
      <c r="F317" s="4" t="s">
        <v>5267</v>
      </c>
      <c r="G317" s="1" t="s">
        <v>17</v>
      </c>
      <c r="H317" s="1" t="s">
        <v>18</v>
      </c>
      <c r="I317" s="1" t="s">
        <v>19</v>
      </c>
      <c r="J317" s="1" t="s">
        <v>1478</v>
      </c>
      <c r="K317" s="1" t="s">
        <v>21</v>
      </c>
      <c r="L317" s="1" t="str">
        <f>HYPERLINK("https://files.afu.se/Downloads/Transcripts/Fade%20to%20Black%20(Jimmy%20Church)/2022 06 08 - FADE TO BLACK Radio - Ep. 1635 Freddy Silva Scotland's Hidden Sacred Past_4m2uFWWP7nY - transcript (automated).pdf","Transcript Link")</f>
        <v>Transcript Link</v>
      </c>
      <c r="M317" s="2" t="str">
        <f>HYPERLINK("https://files.afu.se/Downloads/Transcripts/Fade%20to%20Black%20(Jimmy%20Church)/2022 06 08 - FADE TO BLACK Radio - Ep. 1635 Freddy Silva Scotland's Hidden Sacred Past_4m2uFWWP7nY - transcript (automated).pdf","Transcript Link")</f>
        <v>Transcript Link</v>
      </c>
    </row>
    <row r="318" spans="1:13" ht="409.5">
      <c r="A318" s="1" t="s">
        <v>1479</v>
      </c>
      <c r="B318" s="1" t="s">
        <v>13</v>
      </c>
      <c r="C318" s="4" t="s">
        <v>1480</v>
      </c>
      <c r="D318" s="1" t="s">
        <v>1481</v>
      </c>
      <c r="E318" s="1" t="s">
        <v>1482</v>
      </c>
      <c r="F318" s="4" t="s">
        <v>5267</v>
      </c>
      <c r="G318" s="1" t="s">
        <v>17</v>
      </c>
      <c r="H318" s="1" t="s">
        <v>18</v>
      </c>
      <c r="I318" s="1" t="s">
        <v>19</v>
      </c>
      <c r="J318" s="1" t="s">
        <v>1483</v>
      </c>
      <c r="K318" s="1" t="s">
        <v>21</v>
      </c>
      <c r="L318" s="1" t="str">
        <f>HYPERLINK("https://files.afu.se/Downloads/Transcripts/Fade%20to%20Black%20(Jimmy%20Church)/2022 06 07 - FADE TO BLACK Radio - Ep. 1634 Jason Quitt Quittspiracy_0Z2B55xhJ5w - transcript (automated).pdf","Transcript Link")</f>
        <v>Transcript Link</v>
      </c>
      <c r="M318" s="2" t="str">
        <f>HYPERLINK("https://files.afu.se/Downloads/Transcripts/Fade%20to%20Black%20(Jimmy%20Church)/2022 06 07 - FADE TO BLACK Radio - Ep. 1634 Jason Quitt Quittspiracy_0Z2B55xhJ5w - transcript (automated).pdf","Transcript Link")</f>
        <v>Transcript Link</v>
      </c>
    </row>
    <row r="319" spans="1:13" ht="409.5">
      <c r="A319" s="1" t="s">
        <v>1484</v>
      </c>
      <c r="B319" s="1" t="s">
        <v>13</v>
      </c>
      <c r="C319" s="4" t="s">
        <v>1485</v>
      </c>
      <c r="D319" s="1" t="s">
        <v>1486</v>
      </c>
      <c r="E319" s="1" t="s">
        <v>1487</v>
      </c>
      <c r="F319" s="4" t="s">
        <v>5267</v>
      </c>
      <c r="G319" s="1" t="s">
        <v>17</v>
      </c>
      <c r="H319" s="1" t="s">
        <v>18</v>
      </c>
      <c r="I319" s="1" t="s">
        <v>19</v>
      </c>
      <c r="J319" s="1" t="s">
        <v>1488</v>
      </c>
      <c r="K319" s="1" t="s">
        <v>21</v>
      </c>
      <c r="L319" s="1" t="str">
        <f>HYPERLINK("https://files.afu.se/Downloads/Transcripts/Fade%20to%20Black%20(Jimmy%20Church)/2022 06 06 - FADE TO BLACK Radio - Ep. 1633 Dave Beaty_-Ao61kxyYJY - transcript (automated).pdf","Transcript Link")</f>
        <v>Transcript Link</v>
      </c>
      <c r="M319" s="2" t="str">
        <f>HYPERLINK("https://files.afu.se/Downloads/Transcripts/Fade%20to%20Black%20(Jimmy%20Church)/2022 06 06 - FADE TO BLACK Radio - Ep. 1633 Dave Beaty_-Ao61kxyYJY - transcript (automated).pdf","Transcript Link")</f>
        <v>Transcript Link</v>
      </c>
    </row>
    <row r="320" spans="1:13" ht="409.5">
      <c r="A320" s="1" t="s">
        <v>1489</v>
      </c>
      <c r="B320" s="1" t="s">
        <v>13</v>
      </c>
      <c r="C320" s="4" t="s">
        <v>1490</v>
      </c>
      <c r="D320" s="1" t="s">
        <v>1491</v>
      </c>
      <c r="E320" s="1" t="s">
        <v>1492</v>
      </c>
      <c r="F320" s="4" t="s">
        <v>5267</v>
      </c>
      <c r="G320" s="1" t="s">
        <v>17</v>
      </c>
      <c r="H320" s="1" t="s">
        <v>18</v>
      </c>
      <c r="I320" s="1" t="s">
        <v>19</v>
      </c>
      <c r="J320" s="1" t="s">
        <v>1493</v>
      </c>
      <c r="K320" s="1" t="s">
        <v>21</v>
      </c>
      <c r="L320" s="1" t="str">
        <f>HYPERLINK("https://files.afu.se/Downloads/Transcripts/Fade%20to%20Black%20(Jimmy%20Church)/2022 06 02 - FADE TO BLACK Radio - Ep. 1632 FADERNIGHT Open-Lines_HlPVVxNPfbU - transcript (automated).pdf","Transcript Link")</f>
        <v>Transcript Link</v>
      </c>
      <c r="M320" s="2" t="str">
        <f>HYPERLINK("https://files.afu.se/Downloads/Transcripts/Fade%20to%20Black%20(Jimmy%20Church)/2022 06 02 - FADE TO BLACK Radio - Ep. 1632 FADERNIGHT Open-Lines_HlPVVxNPfbU - transcript (automated).pdf","Transcript Link")</f>
        <v>Transcript Link</v>
      </c>
    </row>
    <row r="321" spans="1:13" ht="409.5">
      <c r="A321" s="1" t="s">
        <v>1494</v>
      </c>
      <c r="B321" s="1" t="s">
        <v>13</v>
      </c>
      <c r="C321" s="4" t="s">
        <v>1495</v>
      </c>
      <c r="D321" s="1" t="s">
        <v>1496</v>
      </c>
      <c r="E321" s="1" t="s">
        <v>1497</v>
      </c>
      <c r="F321" s="4" t="s">
        <v>5267</v>
      </c>
      <c r="G321" s="1" t="s">
        <v>17</v>
      </c>
      <c r="H321" s="1" t="s">
        <v>18</v>
      </c>
      <c r="I321" s="1" t="s">
        <v>19</v>
      </c>
      <c r="J321" s="1" t="s">
        <v>1498</v>
      </c>
      <c r="K321" s="1" t="s">
        <v>21</v>
      </c>
      <c r="L321" s="1" t="str">
        <f>HYPERLINK("https://files.afu.se/Downloads/Transcripts/Fade%20to%20Black%20(Jimmy%20Church)/2022 06 01 - FADE TO BLACK Radio - Ep. 1631 John Burroughs_u4x_wGcy38c - transcript (automated).pdf","Transcript Link")</f>
        <v>Transcript Link</v>
      </c>
      <c r="M321" s="2" t="str">
        <f>HYPERLINK("https://files.afu.se/Downloads/Transcripts/Fade%20to%20Black%20(Jimmy%20Church)/2022 06 01 - FADE TO BLACK Radio - Ep. 1631 John Burroughs_u4x_wGcy38c - transcript (automated).pdf","Transcript Link")</f>
        <v>Transcript Link</v>
      </c>
    </row>
    <row r="322" spans="1:13" ht="409.5">
      <c r="A322" s="1" t="s">
        <v>1499</v>
      </c>
      <c r="B322" s="1" t="s">
        <v>13</v>
      </c>
      <c r="C322" s="4" t="s">
        <v>1500</v>
      </c>
      <c r="D322" s="1" t="s">
        <v>1501</v>
      </c>
      <c r="E322" s="1" t="s">
        <v>1502</v>
      </c>
      <c r="F322" s="4" t="s">
        <v>5267</v>
      </c>
      <c r="G322" s="1" t="s">
        <v>17</v>
      </c>
      <c r="H322" s="1" t="s">
        <v>18</v>
      </c>
      <c r="I322" s="1" t="s">
        <v>19</v>
      </c>
      <c r="J322" s="1" t="s">
        <v>1503</v>
      </c>
      <c r="K322" s="1" t="s">
        <v>21</v>
      </c>
      <c r="L322" s="1" t="str">
        <f>HYPERLINK("https://files.afu.se/Downloads/Transcripts/Fade%20to%20Black%20(Jimmy%20Church)/2022 05 31 - FADE TO BLACK Radio - Ep. 1630 Billy Carson Black Knight Satellite_Soi1y9aQc1o - transcript (automated).pdf","Transcript Link")</f>
        <v>Transcript Link</v>
      </c>
      <c r="M322" s="2" t="str">
        <f>HYPERLINK("https://files.afu.se/Downloads/Transcripts/Fade%20to%20Black%20(Jimmy%20Church)/2022 05 31 - FADE TO BLACK Radio - Ep. 1630 Billy Carson Black Knight Satellite_Soi1y9aQc1o - transcript (automated).pdf","Transcript Link")</f>
        <v>Transcript Link</v>
      </c>
    </row>
    <row r="323" spans="1:13" ht="409.5">
      <c r="A323" s="1" t="s">
        <v>1504</v>
      </c>
      <c r="B323" s="1" t="s">
        <v>13</v>
      </c>
      <c r="C323" s="4" t="s">
        <v>1505</v>
      </c>
      <c r="D323" s="1" t="s">
        <v>1506</v>
      </c>
      <c r="E323" s="1" t="s">
        <v>1507</v>
      </c>
      <c r="F323" s="4" t="s">
        <v>5267</v>
      </c>
      <c r="G323" s="1" t="s">
        <v>17</v>
      </c>
      <c r="H323" s="1" t="s">
        <v>18</v>
      </c>
      <c r="I323" s="1" t="s">
        <v>19</v>
      </c>
      <c r="J323" s="1" t="s">
        <v>1508</v>
      </c>
      <c r="K323" s="1" t="s">
        <v>21</v>
      </c>
      <c r="L323" s="1" t="str">
        <f>HYPERLINK("https://files.afu.se/Downloads/Transcripts/Fade%20to%20Black%20(Jimmy%20Church)/2022 05 30 - FADE TO BLACK Radio - Ep. 1629 Ross Coulthart_3V-Pl_wNiW8 - transcript (automated).pdf","Transcript Link")</f>
        <v>Transcript Link</v>
      </c>
      <c r="M323" s="2" t="str">
        <f>HYPERLINK("https://files.afu.se/Downloads/Transcripts/Fade%20to%20Black%20(Jimmy%20Church)/2022 05 30 - FADE TO BLACK Radio - Ep. 1629 Ross Coulthart_3V-Pl_wNiW8 - transcript (automated).pdf","Transcript Link")</f>
        <v>Transcript Link</v>
      </c>
    </row>
    <row r="324" spans="1:13" ht="409.5">
      <c r="A324" s="1" t="s">
        <v>1509</v>
      </c>
      <c r="B324" s="1" t="s">
        <v>13</v>
      </c>
      <c r="C324" s="4" t="s">
        <v>1510</v>
      </c>
      <c r="D324" s="1" t="s">
        <v>1511</v>
      </c>
      <c r="E324" s="1" t="s">
        <v>1512</v>
      </c>
      <c r="F324" s="4" t="s">
        <v>5267</v>
      </c>
      <c r="G324" s="1" t="s">
        <v>17</v>
      </c>
      <c r="H324" s="1" t="s">
        <v>18</v>
      </c>
      <c r="I324" s="1" t="s">
        <v>19</v>
      </c>
      <c r="J324" s="1" t="s">
        <v>1513</v>
      </c>
      <c r="K324" s="1" t="s">
        <v>21</v>
      </c>
      <c r="L324" s="1" t="str">
        <f>HYPERLINK("https://files.afu.se/Downloads/Transcripts/Fade%20to%20Black%20(Jimmy%20Church)/2022 05 26 - FADE TO BLACK Radio - Ep. 1628 FADERNIGHT Open-Lines_0gleezYyqj8 - transcript (automated).pdf","Transcript Link")</f>
        <v>Transcript Link</v>
      </c>
      <c r="M324" s="2" t="str">
        <f>HYPERLINK("https://files.afu.se/Downloads/Transcripts/Fade%20to%20Black%20(Jimmy%20Church)/2022 05 26 - FADE TO BLACK Radio - Ep. 1628 FADERNIGHT Open-Lines_0gleezYyqj8 - transcript (automated).pdf","Transcript Link")</f>
        <v>Transcript Link</v>
      </c>
    </row>
    <row r="325" spans="1:13" ht="409.5">
      <c r="A325" s="1" t="s">
        <v>1514</v>
      </c>
      <c r="B325" s="1" t="s">
        <v>13</v>
      </c>
      <c r="C325" s="4" t="s">
        <v>1515</v>
      </c>
      <c r="D325" s="1" t="s">
        <v>1516</v>
      </c>
      <c r="E325" s="1" t="s">
        <v>1517</v>
      </c>
      <c r="F325" s="4" t="s">
        <v>5267</v>
      </c>
      <c r="G325" s="1" t="s">
        <v>17</v>
      </c>
      <c r="H325" s="1" t="s">
        <v>18</v>
      </c>
      <c r="I325" s="1" t="s">
        <v>19</v>
      </c>
      <c r="J325" s="1" t="s">
        <v>1518</v>
      </c>
      <c r="K325" s="1" t="s">
        <v>21</v>
      </c>
      <c r="L325" s="1" t="str">
        <f>HYPERLINK("https://files.afu.se/Downloads/Transcripts/Fade%20to%20Black%20(Jimmy%20Church)/2022 05 25 - FADE TO BLACK Radio - Ep. 1627 Ron James UFO Hearing N3_ectBKS0445E - transcript (automated).pdf","Transcript Link")</f>
        <v>Transcript Link</v>
      </c>
      <c r="M325" s="2" t="str">
        <f>HYPERLINK("https://files.afu.se/Downloads/Transcripts/Fade%20to%20Black%20(Jimmy%20Church)/2022 05 25 - FADE TO BLACK Radio - Ep. 1627 Ron James UFO Hearing N3_ectBKS0445E - transcript (automated).pdf","Transcript Link")</f>
        <v>Transcript Link</v>
      </c>
    </row>
    <row r="326" spans="1:13" ht="225">
      <c r="A326" s="1" t="s">
        <v>1519</v>
      </c>
      <c r="B326" s="1" t="s">
        <v>13</v>
      </c>
      <c r="C326" s="4" t="s">
        <v>1520</v>
      </c>
      <c r="D326" s="1" t="s">
        <v>1521</v>
      </c>
      <c r="E326" s="1" t="s">
        <v>1522</v>
      </c>
      <c r="F326" s="4" t="s">
        <v>5267</v>
      </c>
      <c r="G326" s="1" t="s">
        <v>17</v>
      </c>
      <c r="H326" s="1" t="s">
        <v>18</v>
      </c>
      <c r="I326" s="1" t="s">
        <v>19</v>
      </c>
      <c r="J326" s="1" t="s">
        <v>1523</v>
      </c>
      <c r="K326" s="1" t="s">
        <v>21</v>
      </c>
      <c r="L326" s="1" t="str">
        <f>HYPERLINK("https://files.afu.se/Downloads/Transcripts/Fade%20to%20Black%20(Jimmy%20Church)/2022 05 24 - FADE TO BLACK Radio - Ep. 1626 Sean Cahill UFO Hearing N2_asoXpiwuULo - transcript (automated).pdf","Transcript Link")</f>
        <v>Transcript Link</v>
      </c>
      <c r="M326" s="2" t="str">
        <f>HYPERLINK("https://files.afu.se/Downloads/Transcripts/Fade%20to%20Black%20(Jimmy%20Church)/2022 05 24 - FADE TO BLACK Radio - Ep. 1626 Sean Cahill UFO Hearing N2_asoXpiwuULo - transcript (automated).pdf","Transcript Link")</f>
        <v>Transcript Link</v>
      </c>
    </row>
    <row r="327" spans="1:13" ht="409.5">
      <c r="A327" s="1" t="s">
        <v>1524</v>
      </c>
      <c r="B327" s="1" t="s">
        <v>13</v>
      </c>
      <c r="C327" s="4" t="s">
        <v>1525</v>
      </c>
      <c r="D327" s="1" t="s">
        <v>1526</v>
      </c>
      <c r="E327" s="1" t="s">
        <v>1527</v>
      </c>
      <c r="F327" s="4" t="s">
        <v>5267</v>
      </c>
      <c r="G327" s="1" t="s">
        <v>17</v>
      </c>
      <c r="H327" s="1" t="s">
        <v>18</v>
      </c>
      <c r="I327" s="1" t="s">
        <v>19</v>
      </c>
      <c r="J327" s="1" t="s">
        <v>1528</v>
      </c>
      <c r="K327" s="1" t="s">
        <v>21</v>
      </c>
      <c r="L327" s="1" t="str">
        <f>HYPERLINK("https://files.afu.se/Downloads/Transcripts/Fade%20to%20Black%20(Jimmy%20Church)/2022 05 23 - FADE TO BLACK Radio - Ep. 1625 Stephen Bassett UFO Hearing N1_Yva7mnk51XE - transcript (automated).pdf","Transcript Link")</f>
        <v>Transcript Link</v>
      </c>
      <c r="M327" s="2" t="str">
        <f>HYPERLINK("https://files.afu.se/Downloads/Transcripts/Fade%20to%20Black%20(Jimmy%20Church)/2022 05 23 - FADE TO BLACK Radio - Ep. 1625 Stephen Bassett UFO Hearing N1_Yva7mnk51XE - transcript (automated).pdf","Transcript Link")</f>
        <v>Transcript Link</v>
      </c>
    </row>
    <row r="328" spans="1:13" ht="409.5">
      <c r="A328" s="1" t="s">
        <v>1529</v>
      </c>
      <c r="B328" s="1" t="s">
        <v>13</v>
      </c>
      <c r="C328" s="4" t="s">
        <v>1530</v>
      </c>
      <c r="D328" s="1" t="s">
        <v>1531</v>
      </c>
      <c r="E328" s="1" t="s">
        <v>1532</v>
      </c>
      <c r="F328" s="4" t="s">
        <v>5267</v>
      </c>
      <c r="G328" s="1" t="s">
        <v>17</v>
      </c>
      <c r="H328" s="1" t="s">
        <v>18</v>
      </c>
      <c r="I328" s="1" t="s">
        <v>19</v>
      </c>
      <c r="J328" s="1" t="s">
        <v>1533</v>
      </c>
      <c r="K328" s="1" t="s">
        <v>21</v>
      </c>
      <c r="L328" s="1" t="str">
        <f>HYPERLINK("https://files.afu.se/Downloads/Transcripts/Fade%20to%20Black%20(Jimmy%20Church)/2022 05 18 - FADE TO BLACK Radio - Ep. 1623 Randall Nickerson Ariel Phenomenon_F3ixYAd3GpA - transcript (automated).pdf","Transcript Link")</f>
        <v>Transcript Link</v>
      </c>
      <c r="M328" s="2" t="str">
        <f>HYPERLINK("https://files.afu.se/Downloads/Transcripts/Fade%20to%20Black%20(Jimmy%20Church)/2022 05 18 - FADE TO BLACK Radio - Ep. 1623 Randall Nickerson Ariel Phenomenon_F3ixYAd3GpA - transcript (automated).pdf","Transcript Link")</f>
        <v>Transcript Link</v>
      </c>
    </row>
    <row r="329" spans="1:13" ht="409.5">
      <c r="A329" s="1" t="s">
        <v>1534</v>
      </c>
      <c r="B329" s="1" t="s">
        <v>13</v>
      </c>
      <c r="C329" s="4" t="s">
        <v>1535</v>
      </c>
      <c r="D329" s="1" t="s">
        <v>1536</v>
      </c>
      <c r="E329" s="1" t="s">
        <v>1537</v>
      </c>
      <c r="F329" s="4" t="s">
        <v>5267</v>
      </c>
      <c r="G329" s="1" t="s">
        <v>17</v>
      </c>
      <c r="H329" s="1" t="s">
        <v>18</v>
      </c>
      <c r="I329" s="1" t="s">
        <v>19</v>
      </c>
      <c r="J329" s="1" t="s">
        <v>1538</v>
      </c>
      <c r="K329" s="1" t="s">
        <v>21</v>
      </c>
      <c r="L329" s="1" t="str">
        <f>HYPERLINK("https://files.afu.se/Downloads/Transcripts/Fade%20to%20Black%20(Jimmy%20Church)/2022 05 17 - FADE TO BLACK Radio - Ep. 1622 Jay Weidner An Esoteric Evening_LfRbB46STBc - transcript (automated).pdf","Transcript Link")</f>
        <v>Transcript Link</v>
      </c>
      <c r="M329" s="2" t="str">
        <f>HYPERLINK("https://files.afu.se/Downloads/Transcripts/Fade%20to%20Black%20(Jimmy%20Church)/2022 05 17 - FADE TO BLACK Radio - Ep. 1622 Jay Weidner An Esoteric Evening_LfRbB46STBc - transcript (automated).pdf","Transcript Link")</f>
        <v>Transcript Link</v>
      </c>
    </row>
    <row r="330" spans="1:13" ht="409.5">
      <c r="A330" s="1" t="s">
        <v>1539</v>
      </c>
      <c r="B330" s="1" t="s">
        <v>13</v>
      </c>
      <c r="C330" s="4" t="s">
        <v>1540</v>
      </c>
      <c r="D330" s="1" t="s">
        <v>1541</v>
      </c>
      <c r="E330" s="1" t="s">
        <v>1542</v>
      </c>
      <c r="F330" s="4" t="s">
        <v>5267</v>
      </c>
      <c r="G330" s="1" t="s">
        <v>17</v>
      </c>
      <c r="H330" s="1" t="s">
        <v>18</v>
      </c>
      <c r="I330" s="1" t="s">
        <v>19</v>
      </c>
      <c r="J330" s="1" t="s">
        <v>1543</v>
      </c>
      <c r="K330" s="1" t="s">
        <v>21</v>
      </c>
      <c r="L330" s="1" t="str">
        <f>HYPERLINK("https://files.afu.se/Downloads/Transcripts/Fade%20to%20Black%20(Jimmy%20Church)/2022 05 16 - FADE TO BLACK Radio - Ep. 1621 John Michael Godier The Event Horizon_45F2aqWnHcM - transcript (automated).pdf","Transcript Link")</f>
        <v>Transcript Link</v>
      </c>
      <c r="M330" s="2" t="str">
        <f>HYPERLINK("https://files.afu.se/Downloads/Transcripts/Fade%20to%20Black%20(Jimmy%20Church)/2022 05 16 - FADE TO BLACK Radio - Ep. 1621 John Michael Godier The Event Horizon_45F2aqWnHcM - transcript (automated).pdf","Transcript Link")</f>
        <v>Transcript Link</v>
      </c>
    </row>
    <row r="331" spans="1:13" ht="409.5">
      <c r="A331" s="1" t="s">
        <v>1544</v>
      </c>
      <c r="B331" s="1" t="s">
        <v>13</v>
      </c>
      <c r="C331" s="4" t="s">
        <v>1545</v>
      </c>
      <c r="D331" s="1" t="s">
        <v>1546</v>
      </c>
      <c r="E331" s="1" t="s">
        <v>1547</v>
      </c>
      <c r="F331" s="4" t="s">
        <v>5267</v>
      </c>
      <c r="G331" s="1" t="s">
        <v>17</v>
      </c>
      <c r="H331" s="1" t="s">
        <v>18</v>
      </c>
      <c r="I331" s="1" t="s">
        <v>19</v>
      </c>
      <c r="J331" s="1" t="s">
        <v>1548</v>
      </c>
      <c r="K331" s="1" t="s">
        <v>21</v>
      </c>
      <c r="L331" s="1" t="str">
        <f>HYPERLINK("https://files.afu.se/Downloads/Transcripts/Fade%20to%20Black%20(Jimmy%20Church)/2022 05 12 - FADE TO BLACK Radio - Ep. 1620 Fadernight Open-Lines_qT1CTw_0mKo - transcript (automated).pdf","Transcript Link")</f>
        <v>Transcript Link</v>
      </c>
      <c r="M331" s="2" t="str">
        <f>HYPERLINK("https://files.afu.se/Downloads/Transcripts/Fade%20to%20Black%20(Jimmy%20Church)/2022 05 12 - FADE TO BLACK Radio - Ep. 1620 Fadernight Open-Lines_qT1CTw_0mKo - transcript (automated).pdf","Transcript Link")</f>
        <v>Transcript Link</v>
      </c>
    </row>
    <row r="332" spans="1:13" ht="409.5">
      <c r="A332" s="1" t="s">
        <v>1549</v>
      </c>
      <c r="B332" s="1" t="s">
        <v>13</v>
      </c>
      <c r="C332" s="4" t="s">
        <v>1550</v>
      </c>
      <c r="D332" s="1" t="s">
        <v>1551</v>
      </c>
      <c r="E332" s="1" t="s">
        <v>1552</v>
      </c>
      <c r="F332" s="4" t="s">
        <v>5267</v>
      </c>
      <c r="G332" s="1" t="s">
        <v>17</v>
      </c>
      <c r="H332" s="1" t="s">
        <v>18</v>
      </c>
      <c r="I332" s="1" t="s">
        <v>19</v>
      </c>
      <c r="J332" s="1" t="s">
        <v>1553</v>
      </c>
      <c r="K332" s="1" t="s">
        <v>21</v>
      </c>
      <c r="L332" s="1" t="str">
        <f>HYPERLINK("https://files.afu.se/Downloads/Transcripts/Fade%20to%20Black%20(Jimmy%20Church)/2022 05 11 - FADE TO BLACK Radio - Ep. 1619 Duke Sullivan World Bigfoot Radio_zaODVmLVz6c - transcript (automated).pdf","Transcript Link")</f>
        <v>Transcript Link</v>
      </c>
      <c r="M332" s="2" t="str">
        <f>HYPERLINK("https://files.afu.se/Downloads/Transcripts/Fade%20to%20Black%20(Jimmy%20Church)/2022 05 11 - FADE TO BLACK Radio - Ep. 1619 Duke Sullivan World Bigfoot Radio_zaODVmLVz6c - transcript (automated).pdf","Transcript Link")</f>
        <v>Transcript Link</v>
      </c>
    </row>
    <row r="333" spans="1:13" ht="409.5">
      <c r="A333" s="1" t="s">
        <v>1554</v>
      </c>
      <c r="B333" s="1" t="s">
        <v>13</v>
      </c>
      <c r="C333" s="4" t="s">
        <v>1555</v>
      </c>
      <c r="D333" s="1" t="s">
        <v>1556</v>
      </c>
      <c r="E333" s="1" t="s">
        <v>1557</v>
      </c>
      <c r="F333" s="4" t="s">
        <v>5267</v>
      </c>
      <c r="G333" s="1" t="s">
        <v>17</v>
      </c>
      <c r="H333" s="1" t="s">
        <v>18</v>
      </c>
      <c r="I333" s="1" t="s">
        <v>19</v>
      </c>
      <c r="J333" s="1" t="s">
        <v>1558</v>
      </c>
      <c r="K333" s="1" t="s">
        <v>21</v>
      </c>
      <c r="L333" s="1" t="str">
        <f>HYPERLINK("https://files.afu.se/Downloads/Transcripts/Fade%20to%20Black%20(Jimmy%20Church)/2022 05 10 - FADE TO BLACK Radio - Ep. 1618 Tyler Glockner Secureteam10_ImQ2pnEyvt4 - transcript (automated).pdf","Transcript Link")</f>
        <v>Transcript Link</v>
      </c>
      <c r="M333" s="2" t="str">
        <f>HYPERLINK("https://files.afu.se/Downloads/Transcripts/Fade%20to%20Black%20(Jimmy%20Church)/2022 05 10 - FADE TO BLACK Radio - Ep. 1618 Tyler Glockner Secureteam10_ImQ2pnEyvt4 - transcript (automated).pdf","Transcript Link")</f>
        <v>Transcript Link</v>
      </c>
    </row>
    <row r="334" spans="1:13" ht="409.5">
      <c r="A334" s="1" t="s">
        <v>1559</v>
      </c>
      <c r="B334" s="1" t="s">
        <v>13</v>
      </c>
      <c r="C334" s="4" t="s">
        <v>1560</v>
      </c>
      <c r="D334" s="1" t="s">
        <v>1561</v>
      </c>
      <c r="E334" s="1" t="s">
        <v>1562</v>
      </c>
      <c r="F334" s="4" t="s">
        <v>5267</v>
      </c>
      <c r="G334" s="1" t="s">
        <v>17</v>
      </c>
      <c r="H334" s="1" t="s">
        <v>18</v>
      </c>
      <c r="I334" s="1" t="s">
        <v>19</v>
      </c>
      <c r="J334" s="1" t="s">
        <v>1563</v>
      </c>
      <c r="K334" s="1" t="s">
        <v>21</v>
      </c>
      <c r="L334" s="1" t="str">
        <f>HYPERLINK("https://files.afu.se/Downloads/Transcripts/Fade%20to%20Black%20(Jimmy%20Church)/2022 05 09 - FADE TO BLACK Radio - Ep. 1617 Race Hobbs w  Micah Hanks_D00RZ0wPx40 - transcript (automated).pdf","Transcript Link")</f>
        <v>Transcript Link</v>
      </c>
      <c r="M334" s="2" t="str">
        <f>HYPERLINK("https://files.afu.se/Downloads/Transcripts/Fade%20to%20Black%20(Jimmy%20Church)/2022 05 09 - FADE TO BLACK Radio - Ep. 1617 Race Hobbs w  Micah Hanks_D00RZ0wPx40 - transcript (automated).pdf","Transcript Link")</f>
        <v>Transcript Link</v>
      </c>
    </row>
    <row r="335" spans="1:13" ht="409.5">
      <c r="A335" s="1" t="s">
        <v>1564</v>
      </c>
      <c r="B335" s="1" t="s">
        <v>13</v>
      </c>
      <c r="C335" s="4" t="s">
        <v>1565</v>
      </c>
      <c r="D335" s="1" t="s">
        <v>1566</v>
      </c>
      <c r="E335" s="1" t="s">
        <v>1567</v>
      </c>
      <c r="F335" s="4" t="s">
        <v>5267</v>
      </c>
      <c r="G335" s="1" t="s">
        <v>17</v>
      </c>
      <c r="H335" s="1" t="s">
        <v>18</v>
      </c>
      <c r="I335" s="1" t="s">
        <v>19</v>
      </c>
      <c r="J335" s="1" t="s">
        <v>1568</v>
      </c>
      <c r="K335" s="1" t="s">
        <v>21</v>
      </c>
      <c r="L335" s="1" t="str">
        <f>HYPERLINK("https://files.afu.se/Downloads/Transcripts/Fade%20to%20Black%20(Jimmy%20Church)/2022 05 05 - FADE TO BLACK Radio - Ep. 1616 FADERNIGHT   Open-Lines!_DlbQ9wV7R3U - transcript (automated).pdf","Transcript Link")</f>
        <v>Transcript Link</v>
      </c>
      <c r="M335" s="2" t="str">
        <f>HYPERLINK("https://files.afu.se/Downloads/Transcripts/Fade%20to%20Black%20(Jimmy%20Church)/2022 05 05 - FADE TO BLACK Radio - Ep. 1616 FADERNIGHT   Open-Lines!_DlbQ9wV7R3U - transcript (automated).pdf","Transcript Link")</f>
        <v>Transcript Link</v>
      </c>
    </row>
    <row r="336" spans="1:13" ht="409.5">
      <c r="A336" s="1" t="s">
        <v>1569</v>
      </c>
      <c r="B336" s="1" t="s">
        <v>13</v>
      </c>
      <c r="C336" s="4" t="s">
        <v>1570</v>
      </c>
      <c r="D336" s="1" t="s">
        <v>1571</v>
      </c>
      <c r="E336" s="1" t="s">
        <v>1572</v>
      </c>
      <c r="F336" s="4" t="s">
        <v>5267</v>
      </c>
      <c r="G336" s="1" t="s">
        <v>17</v>
      </c>
      <c r="H336" s="1" t="s">
        <v>18</v>
      </c>
      <c r="I336" s="1" t="s">
        <v>19</v>
      </c>
      <c r="J336" s="1" t="s">
        <v>1573</v>
      </c>
      <c r="K336" s="1" t="s">
        <v>21</v>
      </c>
      <c r="L336" s="1" t="str">
        <f>HYPERLINK("https://files.afu.se/Downloads/Transcripts/Fade%20to%20Black%20(Jimmy%20Church)/2022 05 04 - FADE TO BLACK Radio - Ep. 1615 Richard Dolan  The Interview_0bkPY8xYNsg - transcript (automated).pdf","Transcript Link")</f>
        <v>Transcript Link</v>
      </c>
      <c r="M336" s="2" t="str">
        <f>HYPERLINK("https://files.afu.se/Downloads/Transcripts/Fade%20to%20Black%20(Jimmy%20Church)/2022 05 04 - FADE TO BLACK Radio - Ep. 1615 Richard Dolan  The Interview_0bkPY8xYNsg - transcript (automated).pdf","Transcript Link")</f>
        <v>Transcript Link</v>
      </c>
    </row>
    <row r="337" spans="1:13" ht="409.5">
      <c r="A337" s="1" t="s">
        <v>1574</v>
      </c>
      <c r="B337" s="1" t="s">
        <v>13</v>
      </c>
      <c r="C337" s="4" t="s">
        <v>1575</v>
      </c>
      <c r="D337" s="1" t="s">
        <v>1576</v>
      </c>
      <c r="E337" s="1" t="s">
        <v>1577</v>
      </c>
      <c r="F337" s="4" t="s">
        <v>5267</v>
      </c>
      <c r="G337" s="1" t="s">
        <v>17</v>
      </c>
      <c r="H337" s="1" t="s">
        <v>18</v>
      </c>
      <c r="I337" s="1" t="s">
        <v>19</v>
      </c>
      <c r="J337" s="1" t="s">
        <v>1578</v>
      </c>
      <c r="K337" s="1" t="s">
        <v>21</v>
      </c>
      <c r="L337" s="1" t="str">
        <f>HYPERLINK("https://files.afu.se/Downloads/Transcripts/Fade%20to%20Black%20(Jimmy%20Church)/2022 05 03 - FADE TO BLACK Radio - Ep. 1614 Jason Quitt Astral Lucid Dreaming_C797vgCvx9c - transcript (automated).pdf","Transcript Link")</f>
        <v>Transcript Link</v>
      </c>
      <c r="M337" s="2" t="str">
        <f>HYPERLINK("https://files.afu.se/Downloads/Transcripts/Fade%20to%20Black%20(Jimmy%20Church)/2022 05 03 - FADE TO BLACK Radio - Ep. 1614 Jason Quitt Astral Lucid Dreaming_C797vgCvx9c - transcript (automated).pdf","Transcript Link")</f>
        <v>Transcript Link</v>
      </c>
    </row>
    <row r="338" spans="1:13" ht="409.5">
      <c r="A338" s="1" t="s">
        <v>1579</v>
      </c>
      <c r="B338" s="1" t="s">
        <v>13</v>
      </c>
      <c r="C338" s="4" t="s">
        <v>1580</v>
      </c>
      <c r="D338" s="1" t="s">
        <v>1581</v>
      </c>
      <c r="E338" s="1" t="s">
        <v>1582</v>
      </c>
      <c r="F338" s="4" t="s">
        <v>5267</v>
      </c>
      <c r="G338" s="1" t="s">
        <v>17</v>
      </c>
      <c r="H338" s="1" t="s">
        <v>18</v>
      </c>
      <c r="I338" s="1" t="s">
        <v>19</v>
      </c>
      <c r="J338" s="1" t="s">
        <v>1583</v>
      </c>
      <c r="K338" s="1" t="s">
        <v>21</v>
      </c>
      <c r="L338" s="1" t="str">
        <f>HYPERLINK("https://files.afu.se/Downloads/Transcripts/Fade%20to%20Black%20(Jimmy%20Church)/2022 05 02 - FADE TO BLACK Radio - Ep. 1613 John Greenewald TTSA DOD_DCZ5yZ49fBA - transcript (automated).pdf","Transcript Link")</f>
        <v>Transcript Link</v>
      </c>
      <c r="M338" s="2" t="str">
        <f>HYPERLINK("https://files.afu.se/Downloads/Transcripts/Fade%20to%20Black%20(Jimmy%20Church)/2022 05 02 - FADE TO BLACK Radio - Ep. 1613 John Greenewald TTSA DOD_DCZ5yZ49fBA - transcript (automated).pdf","Transcript Link")</f>
        <v>Transcript Link</v>
      </c>
    </row>
    <row r="339" spans="1:13" ht="409.5">
      <c r="A339" s="1" t="s">
        <v>1584</v>
      </c>
      <c r="B339" s="1" t="s">
        <v>13</v>
      </c>
      <c r="C339" s="4" t="s">
        <v>1585</v>
      </c>
      <c r="D339" s="1" t="s">
        <v>1586</v>
      </c>
      <c r="E339" s="1" t="s">
        <v>1587</v>
      </c>
      <c r="F339" s="4" t="s">
        <v>5267</v>
      </c>
      <c r="G339" s="1" t="s">
        <v>17</v>
      </c>
      <c r="H339" s="1" t="s">
        <v>18</v>
      </c>
      <c r="I339" s="1" t="s">
        <v>19</v>
      </c>
      <c r="J339" s="1" t="s">
        <v>1588</v>
      </c>
      <c r="K339" s="1" t="s">
        <v>21</v>
      </c>
      <c r="L339" s="1" t="str">
        <f>HYPERLINK("https://files.afu.se/Downloads/Transcripts/Fade%20to%20Black%20(Jimmy%20Church)/2022 04 28 - FADE TO BLACK Radio - Ep. 1612 FADERNIGHT Open-Lines!_S7gWHJcTtR4 - transcript (automated).pdf","Transcript Link")</f>
        <v>Transcript Link</v>
      </c>
      <c r="M339" s="2" t="str">
        <f>HYPERLINK("https://files.afu.se/Downloads/Transcripts/Fade%20to%20Black%20(Jimmy%20Church)/2022 04 28 - FADE TO BLACK Radio - Ep. 1612 FADERNIGHT Open-Lines!_S7gWHJcTtR4 - transcript (automated).pdf","Transcript Link")</f>
        <v>Transcript Link</v>
      </c>
    </row>
    <row r="340" spans="1:13" ht="409.5">
      <c r="A340" s="1" t="s">
        <v>1589</v>
      </c>
      <c r="B340" s="1" t="s">
        <v>13</v>
      </c>
      <c r="C340" s="4" t="s">
        <v>1590</v>
      </c>
      <c r="D340" s="1" t="s">
        <v>1591</v>
      </c>
      <c r="E340" s="1" t="s">
        <v>1592</v>
      </c>
      <c r="F340" s="4" t="s">
        <v>5267</v>
      </c>
      <c r="G340" s="1" t="s">
        <v>17</v>
      </c>
      <c r="H340" s="1" t="s">
        <v>18</v>
      </c>
      <c r="I340" s="1" t="s">
        <v>19</v>
      </c>
      <c r="J340" s="1" t="s">
        <v>1593</v>
      </c>
      <c r="K340" s="1" t="s">
        <v>21</v>
      </c>
      <c r="L340" s="1" t="str">
        <f>HYPERLINK("https://files.afu.se/Downloads/Transcripts/Fade%20to%20Black%20(Jimmy%20Church)/2022 04 27 - FADE TO BLACK Radio - Ep. 1611 Dave Schrader The Rise of the Gods_lLnXY6wlccg - transcript (automated).pdf","Transcript Link")</f>
        <v>Transcript Link</v>
      </c>
      <c r="M340" s="2" t="str">
        <f>HYPERLINK("https://files.afu.se/Downloads/Transcripts/Fade%20to%20Black%20(Jimmy%20Church)/2022 04 27 - FADE TO BLACK Radio - Ep. 1611 Dave Schrader The Rise of the Gods_lLnXY6wlccg - transcript (automated).pdf","Transcript Link")</f>
        <v>Transcript Link</v>
      </c>
    </row>
    <row r="341" spans="1:13" ht="409.5">
      <c r="A341" s="1" t="s">
        <v>1594</v>
      </c>
      <c r="B341" s="1" t="s">
        <v>13</v>
      </c>
      <c r="C341" s="4" t="s">
        <v>1595</v>
      </c>
      <c r="D341" s="1" t="s">
        <v>1596</v>
      </c>
      <c r="E341" s="1" t="s">
        <v>1597</v>
      </c>
      <c r="F341" s="4" t="s">
        <v>5267</v>
      </c>
      <c r="G341" s="1" t="s">
        <v>17</v>
      </c>
      <c r="H341" s="1" t="s">
        <v>18</v>
      </c>
      <c r="I341" s="1" t="s">
        <v>19</v>
      </c>
      <c r="J341" s="1" t="s">
        <v>1598</v>
      </c>
      <c r="K341" s="1" t="s">
        <v>21</v>
      </c>
      <c r="L341" s="1" t="str">
        <f>HYPERLINK("https://files.afu.se/Downloads/Transcripts/Fade%20to%20Black%20(Jimmy%20Church)/2022 04 26 - FADE TO BLACK Radio - Ep. 1610 Scott Wolter Templars and UFOs_CIE5ShpnkDI - transcript (automated).pdf","Transcript Link")</f>
        <v>Transcript Link</v>
      </c>
      <c r="M341" s="2" t="str">
        <f>HYPERLINK("https://files.afu.se/Downloads/Transcripts/Fade%20to%20Black%20(Jimmy%20Church)/2022 04 26 - FADE TO BLACK Radio - Ep. 1610 Scott Wolter Templars and UFOs_CIE5ShpnkDI - transcript (automated).pdf","Transcript Link")</f>
        <v>Transcript Link</v>
      </c>
    </row>
    <row r="342" spans="1:13" ht="409.5">
      <c r="A342" s="1" t="s">
        <v>1599</v>
      </c>
      <c r="B342" s="1" t="s">
        <v>13</v>
      </c>
      <c r="C342" s="4" t="s">
        <v>1600</v>
      </c>
      <c r="D342" s="1" t="s">
        <v>1601</v>
      </c>
      <c r="E342" s="1" t="s">
        <v>1602</v>
      </c>
      <c r="F342" s="4" t="s">
        <v>5267</v>
      </c>
      <c r="G342" s="1" t="s">
        <v>17</v>
      </c>
      <c r="H342" s="1" t="s">
        <v>18</v>
      </c>
      <c r="I342" s="1" t="s">
        <v>19</v>
      </c>
      <c r="J342" s="1" t="s">
        <v>1603</v>
      </c>
      <c r="K342" s="1" t="s">
        <v>21</v>
      </c>
      <c r="L342" s="1" t="str">
        <f>HYPERLINK("https://files.afu.se/Downloads/Transcripts/Fade%20to%20Black%20(Jimmy%20Church)/2022 04 25 - FADE TO BLACK Radio - Ep. 1609 Whitley Strieber The Interview_QJlg4RIdJM0 - transcript (automated).pdf","Transcript Link")</f>
        <v>Transcript Link</v>
      </c>
      <c r="M342" s="2" t="str">
        <f>HYPERLINK("https://files.afu.se/Downloads/Transcripts/Fade%20to%20Black%20(Jimmy%20Church)/2022 04 25 - FADE TO BLACK Radio - Ep. 1609 Whitley Strieber The Interview_QJlg4RIdJM0 - transcript (automated).pdf","Transcript Link")</f>
        <v>Transcript Link</v>
      </c>
    </row>
    <row r="343" spans="1:13" ht="240">
      <c r="A343" s="1" t="s">
        <v>1604</v>
      </c>
      <c r="B343" s="1" t="s">
        <v>13</v>
      </c>
      <c r="C343" s="4" t="s">
        <v>1605</v>
      </c>
      <c r="D343" s="1" t="s">
        <v>1606</v>
      </c>
      <c r="E343" s="1" t="s">
        <v>1607</v>
      </c>
      <c r="F343" s="4" t="s">
        <v>5267</v>
      </c>
      <c r="G343" s="1" t="s">
        <v>17</v>
      </c>
      <c r="H343" s="1" t="s">
        <v>18</v>
      </c>
      <c r="I343" s="1" t="s">
        <v>19</v>
      </c>
      <c r="J343" s="1" t="s">
        <v>1608</v>
      </c>
      <c r="K343" s="1" t="s">
        <v>21</v>
      </c>
      <c r="L343" s="1" t="str">
        <f>HYPERLINK("https://files.afu.se/Downloads/Transcripts/Fade%20to%20Black%20(Jimmy%20Church)/2022 04 23 - FADE TO BLACK Radio - 4Bidden Tour of Egypt 2022_Z9VOSKlUbzg - transcript (automated).pdf","Transcript Link")</f>
        <v>Transcript Link</v>
      </c>
      <c r="M343" s="2" t="str">
        <f>HYPERLINK("https://files.afu.se/Downloads/Transcripts/Fade%20to%20Black%20(Jimmy%20Church)/2022 04 23 - FADE TO BLACK Radio - 4Bidden Tour of Egypt 2022_Z9VOSKlUbzg - transcript (automated).pdf","Transcript Link")</f>
        <v>Transcript Link</v>
      </c>
    </row>
    <row r="344" spans="1:13" ht="409.5">
      <c r="A344" s="1" t="s">
        <v>1609</v>
      </c>
      <c r="B344" s="1" t="s">
        <v>13</v>
      </c>
      <c r="C344" s="4" t="s">
        <v>1610</v>
      </c>
      <c r="D344" s="1" t="s">
        <v>1611</v>
      </c>
      <c r="E344" s="1" t="s">
        <v>1612</v>
      </c>
      <c r="F344" s="4" t="s">
        <v>5267</v>
      </c>
      <c r="G344" s="1" t="s">
        <v>17</v>
      </c>
      <c r="H344" s="1" t="s">
        <v>18</v>
      </c>
      <c r="I344" s="1" t="s">
        <v>19</v>
      </c>
      <c r="J344" s="1" t="s">
        <v>1613</v>
      </c>
      <c r="K344" s="1" t="s">
        <v>21</v>
      </c>
      <c r="L344" s="1" t="str">
        <f>HYPERLINK("https://files.afu.se/Downloads/Transcripts/Fade%20to%20Black%20(Jimmy%20Church)/2022 04 21 - FADE TO BLACK Radio - Ep. 1608 FADERNIGHT Open-Lines_cz2kI7U14TI - transcript (automated).pdf","Transcript Link")</f>
        <v>Transcript Link</v>
      </c>
      <c r="M344" s="2" t="str">
        <f>HYPERLINK("https://files.afu.se/Downloads/Transcripts/Fade%20to%20Black%20(Jimmy%20Church)/2022 04 21 - FADE TO BLACK Radio - Ep. 1608 FADERNIGHT Open-Lines_cz2kI7U14TI - transcript (automated).pdf","Transcript Link")</f>
        <v>Transcript Link</v>
      </c>
    </row>
    <row r="345" spans="1:13" ht="409.5">
      <c r="A345" s="1" t="s">
        <v>1614</v>
      </c>
      <c r="B345" s="1" t="s">
        <v>13</v>
      </c>
      <c r="C345" s="4" t="s">
        <v>1615</v>
      </c>
      <c r="D345" s="1" t="s">
        <v>1616</v>
      </c>
      <c r="E345" s="1" t="s">
        <v>1617</v>
      </c>
      <c r="F345" s="4" t="s">
        <v>5267</v>
      </c>
      <c r="G345" s="1" t="s">
        <v>17</v>
      </c>
      <c r="H345" s="1" t="s">
        <v>18</v>
      </c>
      <c r="I345" s="1" t="s">
        <v>19</v>
      </c>
      <c r="J345" s="1" t="s">
        <v>1618</v>
      </c>
      <c r="K345" s="1" t="s">
        <v>21</v>
      </c>
      <c r="L345" s="1" t="str">
        <f>HYPERLINK("https://files.afu.se/Downloads/Transcripts/Fade%20to%20Black%20(Jimmy%20Church)/2022 04 20 - FADE TO BLACK Radio - Ep. 1607 Caroline Cory_CncEEost3_4 - transcript (automated).pdf","Transcript Link")</f>
        <v>Transcript Link</v>
      </c>
      <c r="M345" s="2" t="str">
        <f>HYPERLINK("https://files.afu.se/Downloads/Transcripts/Fade%20to%20Black%20(Jimmy%20Church)/2022 04 20 - FADE TO BLACK Radio - Ep. 1607 Caroline Cory_CncEEost3_4 - transcript (automated).pdf","Transcript Link")</f>
        <v>Transcript Link</v>
      </c>
    </row>
    <row r="346" spans="1:13" ht="409.5">
      <c r="A346" s="1" t="s">
        <v>1619</v>
      </c>
      <c r="B346" s="1" t="s">
        <v>13</v>
      </c>
      <c r="C346" s="4" t="s">
        <v>1620</v>
      </c>
      <c r="D346" s="1" t="s">
        <v>1621</v>
      </c>
      <c r="E346" s="1" t="s">
        <v>1622</v>
      </c>
      <c r="F346" s="4" t="s">
        <v>5267</v>
      </c>
      <c r="G346" s="1" t="s">
        <v>17</v>
      </c>
      <c r="H346" s="1" t="s">
        <v>18</v>
      </c>
      <c r="I346" s="1" t="s">
        <v>19</v>
      </c>
      <c r="J346" s="1" t="s">
        <v>1623</v>
      </c>
      <c r="K346" s="1" t="s">
        <v>21</v>
      </c>
      <c r="L346" s="1" t="str">
        <f>HYPERLINK("https://files.afu.se/Downloads/Transcripts/Fade%20to%20Black%20(Jimmy%20Church)/2022 04 19 - FADE TO BLACK Radio - Ep. 1606 Billy Carson_ZxSfSbuY7XU - transcript (automated).pdf","Transcript Link")</f>
        <v>Transcript Link</v>
      </c>
      <c r="M346" s="2" t="str">
        <f>HYPERLINK("https://files.afu.se/Downloads/Transcripts/Fade%20to%20Black%20(Jimmy%20Church)/2022 04 19 - FADE TO BLACK Radio - Ep. 1606 Billy Carson_ZxSfSbuY7XU - transcript (automated).pdf","Transcript Link")</f>
        <v>Transcript Link</v>
      </c>
    </row>
    <row r="347" spans="1:13" ht="409.5">
      <c r="A347" s="1" t="s">
        <v>1624</v>
      </c>
      <c r="B347" s="1" t="s">
        <v>13</v>
      </c>
      <c r="C347" s="4" t="s">
        <v>1625</v>
      </c>
      <c r="D347" s="1" t="s">
        <v>1626</v>
      </c>
      <c r="E347" s="1" t="s">
        <v>1627</v>
      </c>
      <c r="F347" s="4" t="s">
        <v>5267</v>
      </c>
      <c r="G347" s="1" t="s">
        <v>17</v>
      </c>
      <c r="H347" s="1" t="s">
        <v>18</v>
      </c>
      <c r="I347" s="1" t="s">
        <v>19</v>
      </c>
      <c r="J347" s="1" t="s">
        <v>1628</v>
      </c>
      <c r="K347" s="1" t="s">
        <v>21</v>
      </c>
      <c r="L347" s="1" t="str">
        <f>HYPERLINK("https://files.afu.se/Downloads/Transcripts/Fade%20to%20Black%20(Jimmy%20Church)/2022 04 18 - FADE TO BLACK Radio - Ep. 1605 Adam Apollo_ylkEfk2QIrs - transcript (automated).pdf","Transcript Link")</f>
        <v>Transcript Link</v>
      </c>
      <c r="M347" s="2" t="str">
        <f>HYPERLINK("https://files.afu.se/Downloads/Transcripts/Fade%20to%20Black%20(Jimmy%20Church)/2022 04 18 - FADE TO BLACK Radio - Ep. 1605 Adam Apollo_ylkEfk2QIrs - transcript (automated).pdf","Transcript Link")</f>
        <v>Transcript Link</v>
      </c>
    </row>
    <row r="348" spans="1:13" ht="409.5">
      <c r="A348" s="1" t="s">
        <v>1629</v>
      </c>
      <c r="B348" s="1" t="s">
        <v>13</v>
      </c>
      <c r="C348" s="4" t="s">
        <v>1630</v>
      </c>
      <c r="D348" s="1" t="s">
        <v>1631</v>
      </c>
      <c r="E348" s="1" t="s">
        <v>1632</v>
      </c>
      <c r="F348" s="4" t="s">
        <v>5267</v>
      </c>
      <c r="G348" s="1" t="s">
        <v>17</v>
      </c>
      <c r="H348" s="1" t="s">
        <v>18</v>
      </c>
      <c r="I348" s="1" t="s">
        <v>19</v>
      </c>
      <c r="J348" s="1" t="s">
        <v>1633</v>
      </c>
      <c r="K348" s="1" t="s">
        <v>21</v>
      </c>
      <c r="L348" s="1" t="str">
        <f>HYPERLINK("https://files.afu.se/Downloads/Transcripts/Fade%20to%20Black%20(Jimmy%20Church)/2022 04 14 - FADE TO BLACK Radio - Ep. 1604 Linda Moulton Howe_6-Co1Z3YnD0 - transcript (automated).pdf","Transcript Link")</f>
        <v>Transcript Link</v>
      </c>
      <c r="M348" s="2" t="str">
        <f>HYPERLINK("https://files.afu.se/Downloads/Transcripts/Fade%20to%20Black%20(Jimmy%20Church)/2022 04 14 - FADE TO BLACK Radio - Ep. 1604 Linda Moulton Howe_6-Co1Z3YnD0 - transcript (automated).pdf","Transcript Link")</f>
        <v>Transcript Link</v>
      </c>
    </row>
    <row r="349" spans="1:13" ht="409.5">
      <c r="A349" s="1" t="s">
        <v>1634</v>
      </c>
      <c r="B349" s="1" t="s">
        <v>13</v>
      </c>
      <c r="C349" s="4" t="s">
        <v>1635</v>
      </c>
      <c r="D349" s="1" t="s">
        <v>1636</v>
      </c>
      <c r="E349" s="1" t="s">
        <v>1637</v>
      </c>
      <c r="F349" s="4" t="s">
        <v>5267</v>
      </c>
      <c r="G349" s="1" t="s">
        <v>17</v>
      </c>
      <c r="H349" s="1" t="s">
        <v>18</v>
      </c>
      <c r="I349" s="1" t="s">
        <v>19</v>
      </c>
      <c r="J349" s="1" t="s">
        <v>1638</v>
      </c>
      <c r="K349" s="1" t="s">
        <v>21</v>
      </c>
      <c r="L349" s="1" t="str">
        <f>HYPERLINK("https://files.afu.se/Downloads/Transcripts/Fade%20to%20Black%20(Jimmy%20Church)/2022 04 13 - FADE TO BLACK Radio - Ep. 1603 Isaac Arthur_IFRJu_AHcpo - transcript (automated).pdf","Transcript Link")</f>
        <v>Transcript Link</v>
      </c>
      <c r="M349" s="2" t="str">
        <f>HYPERLINK("https://files.afu.se/Downloads/Transcripts/Fade%20to%20Black%20(Jimmy%20Church)/2022 04 13 - FADE TO BLACK Radio - Ep. 1603 Isaac Arthur_IFRJu_AHcpo - transcript (automated).pdf","Transcript Link")</f>
        <v>Transcript Link</v>
      </c>
    </row>
    <row r="350" spans="1:13" ht="409.5">
      <c r="A350" s="1" t="s">
        <v>1639</v>
      </c>
      <c r="B350" s="1" t="s">
        <v>13</v>
      </c>
      <c r="C350" s="4" t="s">
        <v>1640</v>
      </c>
      <c r="D350" s="1" t="s">
        <v>1641</v>
      </c>
      <c r="E350" s="1" t="s">
        <v>1642</v>
      </c>
      <c r="F350" s="4" t="s">
        <v>5267</v>
      </c>
      <c r="G350" s="1" t="s">
        <v>17</v>
      </c>
      <c r="H350" s="1" t="s">
        <v>18</v>
      </c>
      <c r="I350" s="1" t="s">
        <v>19</v>
      </c>
      <c r="J350" s="1" t="s">
        <v>1643</v>
      </c>
      <c r="K350" s="1" t="s">
        <v>21</v>
      </c>
      <c r="L350" s="1" t="str">
        <f>HYPERLINK("https://files.afu.se/Downloads/Transcripts/Fade%20to%20Black%20(Jimmy%20Church)/2022 04 12 - FADE TO BLACK Radio - Ep. 1602 Paul Hynek_NlIml7gAJZw - transcript (automated).pdf","Transcript Link")</f>
        <v>Transcript Link</v>
      </c>
      <c r="M350" s="2" t="str">
        <f>HYPERLINK("https://files.afu.se/Downloads/Transcripts/Fade%20to%20Black%20(Jimmy%20Church)/2022 04 12 - FADE TO BLACK Radio - Ep. 1602 Paul Hynek_NlIml7gAJZw - transcript (automated).pdf","Transcript Link")</f>
        <v>Transcript Link</v>
      </c>
    </row>
    <row r="351" spans="1:13" ht="409.5">
      <c r="A351" s="1" t="s">
        <v>1644</v>
      </c>
      <c r="B351" s="1" t="s">
        <v>13</v>
      </c>
      <c r="C351" s="4" t="s">
        <v>1645</v>
      </c>
      <c r="D351" s="1" t="s">
        <v>1646</v>
      </c>
      <c r="E351" s="1" t="s">
        <v>1647</v>
      </c>
      <c r="F351" s="4" t="s">
        <v>5267</v>
      </c>
      <c r="G351" s="1" t="s">
        <v>17</v>
      </c>
      <c r="H351" s="1" t="s">
        <v>18</v>
      </c>
      <c r="I351" s="1" t="s">
        <v>19</v>
      </c>
      <c r="J351" s="1" t="s">
        <v>1648</v>
      </c>
      <c r="K351" s="1" t="s">
        <v>21</v>
      </c>
      <c r="L351" s="1" t="str">
        <f>HYPERLINK("https://files.afu.se/Downloads/Transcripts/Fade%20to%20Black%20(Jimmy%20Church)/2022 04 11 - FADE TO BLACK Radio - Ep. 1601 Ask Me Anything_rSxLiH8vU4g - transcript (automated).pdf","Transcript Link")</f>
        <v>Transcript Link</v>
      </c>
      <c r="M351" s="2" t="str">
        <f>HYPERLINK("https://files.afu.se/Downloads/Transcripts/Fade%20to%20Black%20(Jimmy%20Church)/2022 04 11 - FADE TO BLACK Radio - Ep. 1601 Ask Me Anything_rSxLiH8vU4g - transcript (automated).pdf","Transcript Link")</f>
        <v>Transcript Link</v>
      </c>
    </row>
    <row r="352" spans="1:13" ht="409.5">
      <c r="A352" s="1" t="s">
        <v>1649</v>
      </c>
      <c r="B352" s="1" t="s">
        <v>13</v>
      </c>
      <c r="C352" s="4" t="s">
        <v>1650</v>
      </c>
      <c r="D352" s="1" t="s">
        <v>1651</v>
      </c>
      <c r="E352" s="1" t="s">
        <v>1652</v>
      </c>
      <c r="F352" s="4" t="s">
        <v>5267</v>
      </c>
      <c r="G352" s="1" t="s">
        <v>17</v>
      </c>
      <c r="H352" s="1" t="s">
        <v>18</v>
      </c>
      <c r="I352" s="1" t="s">
        <v>19</v>
      </c>
      <c r="J352" s="1" t="s">
        <v>1653</v>
      </c>
      <c r="K352" s="1" t="s">
        <v>21</v>
      </c>
      <c r="L352" s="1" t="str">
        <f>HYPERLINK("https://files.afu.se/Downloads/Transcripts/Fade%20to%20Black%20(Jimmy%20Church)/2022 04 07 - FADE TO BLACK Radio - Ep. 1600 Flat Earth Dave_1tXZlodg0RM - transcript (automated).pdf","Transcript Link")</f>
        <v>Transcript Link</v>
      </c>
      <c r="M352" s="2" t="str">
        <f>HYPERLINK("https://files.afu.se/Downloads/Transcripts/Fade%20to%20Black%20(Jimmy%20Church)/2022 04 07 - FADE TO BLACK Radio - Ep. 1600 Flat Earth Dave_1tXZlodg0RM - transcript (automated).pdf","Transcript Link")</f>
        <v>Transcript Link</v>
      </c>
    </row>
    <row r="353" spans="1:13" ht="409.5">
      <c r="A353" s="1" t="s">
        <v>1654</v>
      </c>
      <c r="B353" s="1" t="s">
        <v>13</v>
      </c>
      <c r="C353" s="4" t="s">
        <v>1655</v>
      </c>
      <c r="D353" s="1" t="s">
        <v>1656</v>
      </c>
      <c r="E353" s="1" t="s">
        <v>1657</v>
      </c>
      <c r="F353" s="4" t="s">
        <v>5267</v>
      </c>
      <c r="G353" s="1" t="s">
        <v>17</v>
      </c>
      <c r="H353" s="1" t="s">
        <v>18</v>
      </c>
      <c r="I353" s="1" t="s">
        <v>19</v>
      </c>
      <c r="J353" s="1" t="s">
        <v>1658</v>
      </c>
      <c r="K353" s="1" t="s">
        <v>21</v>
      </c>
      <c r="L353" s="1" t="str">
        <f>HYPERLINK("https://files.afu.se/Downloads/Transcripts/Fade%20to%20Black%20(Jimmy%20Church)/2022 04 06 - FADE TO BLACK Radio - Ep. 1599 Don Ecker_cG5TVuOwPRM - transcript (automated).pdf","Transcript Link")</f>
        <v>Transcript Link</v>
      </c>
      <c r="M353" s="2" t="str">
        <f>HYPERLINK("https://files.afu.se/Downloads/Transcripts/Fade%20to%20Black%20(Jimmy%20Church)/2022 04 06 - FADE TO BLACK Radio - Ep. 1599 Don Ecker_cG5TVuOwPRM - transcript (automated).pdf","Transcript Link")</f>
        <v>Transcript Link</v>
      </c>
    </row>
    <row r="354" spans="1:13" ht="409.5">
      <c r="A354" s="1" t="s">
        <v>1659</v>
      </c>
      <c r="B354" s="1" t="s">
        <v>13</v>
      </c>
      <c r="C354" s="4" t="s">
        <v>1660</v>
      </c>
      <c r="D354" s="1" t="s">
        <v>1661</v>
      </c>
      <c r="E354" s="1" t="s">
        <v>1662</v>
      </c>
      <c r="F354" s="4" t="s">
        <v>5267</v>
      </c>
      <c r="G354" s="1" t="s">
        <v>17</v>
      </c>
      <c r="H354" s="1" t="s">
        <v>18</v>
      </c>
      <c r="I354" s="1" t="s">
        <v>19</v>
      </c>
      <c r="J354" s="1" t="s">
        <v>1663</v>
      </c>
      <c r="K354" s="1" t="s">
        <v>21</v>
      </c>
      <c r="L354" s="1" t="str">
        <f>HYPERLINK("https://files.afu.se/Downloads/Transcripts/Fade%20to%20Black%20(Jimmy%20Church)/2022 04 04 - FADE TO BLACK Radio - Ep. 1598 Peter Tagtgren_cIxHcS5XY_w - transcript (automated).pdf","Transcript Link")</f>
        <v>Transcript Link</v>
      </c>
      <c r="M354" s="2" t="str">
        <f>HYPERLINK("https://files.afu.se/Downloads/Transcripts/Fade%20to%20Black%20(Jimmy%20Church)/2022 04 04 - FADE TO BLACK Radio - Ep. 1598 Peter Tagtgren_cIxHcS5XY_w - transcript (automated).pdf","Transcript Link")</f>
        <v>Transcript Link</v>
      </c>
    </row>
    <row r="355" spans="1:13" ht="409.5">
      <c r="A355" s="1" t="s">
        <v>1664</v>
      </c>
      <c r="B355" s="1" t="s">
        <v>13</v>
      </c>
      <c r="C355" s="4" t="s">
        <v>1665</v>
      </c>
      <c r="D355" s="1" t="s">
        <v>1666</v>
      </c>
      <c r="E355" s="1" t="s">
        <v>1667</v>
      </c>
      <c r="F355" s="4" t="s">
        <v>5267</v>
      </c>
      <c r="G355" s="1" t="s">
        <v>17</v>
      </c>
      <c r="H355" s="1" t="s">
        <v>18</v>
      </c>
      <c r="I355" s="1" t="s">
        <v>19</v>
      </c>
      <c r="J355" s="1" t="s">
        <v>1668</v>
      </c>
      <c r="K355" s="1" t="s">
        <v>21</v>
      </c>
      <c r="L355" s="1" t="str">
        <f>HYPERLINK("https://files.afu.se/Downloads/Transcripts/Fade%20to%20Black%20(Jimmy%20Church)/2022 03 31 - FADE TO BLACK Radio - Ep. 1597 FADERNIGHT_gfqsijDYolU - transcript (automated).pdf","Transcript Link")</f>
        <v>Transcript Link</v>
      </c>
      <c r="M355" s="2" t="str">
        <f>HYPERLINK("https://files.afu.se/Downloads/Transcripts/Fade%20to%20Black%20(Jimmy%20Church)/2022 03 31 - FADE TO BLACK Radio - Ep. 1597 FADERNIGHT_gfqsijDYolU - transcript (automated).pdf","Transcript Link")</f>
        <v>Transcript Link</v>
      </c>
    </row>
    <row r="356" spans="1:13" ht="409.5">
      <c r="A356" s="1" t="s">
        <v>1669</v>
      </c>
      <c r="B356" s="1" t="s">
        <v>13</v>
      </c>
      <c r="C356" s="4" t="s">
        <v>1670</v>
      </c>
      <c r="D356" s="1" t="s">
        <v>1671</v>
      </c>
      <c r="E356" s="1" t="s">
        <v>1672</v>
      </c>
      <c r="F356" s="4" t="s">
        <v>5267</v>
      </c>
      <c r="G356" s="1" t="s">
        <v>17</v>
      </c>
      <c r="H356" s="1" t="s">
        <v>18</v>
      </c>
      <c r="I356" s="1" t="s">
        <v>19</v>
      </c>
      <c r="J356" s="1" t="s">
        <v>1673</v>
      </c>
      <c r="K356" s="1" t="s">
        <v>21</v>
      </c>
      <c r="L356" s="1" t="str">
        <f>HYPERLINK("https://files.afu.se/Downloads/Transcripts/Fade%20to%20Black%20(Jimmy%20Church)/2022 03 30 - FADE TO BLACK Radio - Ep. 1596 Don Schmitt_5eAe1VakHHE - transcript (automated).pdf","Transcript Link")</f>
        <v>Transcript Link</v>
      </c>
      <c r="M356" s="2" t="str">
        <f>HYPERLINK("https://files.afu.se/Downloads/Transcripts/Fade%20to%20Black%20(Jimmy%20Church)/2022 03 30 - FADE TO BLACK Radio - Ep. 1596 Don Schmitt_5eAe1VakHHE - transcript (automated).pdf","Transcript Link")</f>
        <v>Transcript Link</v>
      </c>
    </row>
    <row r="357" spans="1:13" ht="409.5">
      <c r="A357" s="1" t="s">
        <v>1674</v>
      </c>
      <c r="B357" s="1" t="s">
        <v>13</v>
      </c>
      <c r="C357" s="4" t="s">
        <v>1675</v>
      </c>
      <c r="D357" s="1" t="s">
        <v>1676</v>
      </c>
      <c r="E357" s="1" t="s">
        <v>1677</v>
      </c>
      <c r="F357" s="4" t="s">
        <v>5267</v>
      </c>
      <c r="G357" s="1" t="s">
        <v>17</v>
      </c>
      <c r="H357" s="1" t="s">
        <v>18</v>
      </c>
      <c r="I357" s="1" t="s">
        <v>19</v>
      </c>
      <c r="J357" s="1" t="s">
        <v>1678</v>
      </c>
      <c r="K357" s="1" t="s">
        <v>21</v>
      </c>
      <c r="L357" s="1" t="str">
        <f>HYPERLINK("https://files.afu.se/Downloads/Transcripts/Fade%20to%20Black%20(Jimmy%20Church)/2022 03 29 - FADE TO BLACK Radio - Ep. 1595 UFO Night!_NDMn61-Y-iY - transcript (automated).pdf","Transcript Link")</f>
        <v>Transcript Link</v>
      </c>
      <c r="M357" s="2" t="str">
        <f>HYPERLINK("https://files.afu.se/Downloads/Transcripts/Fade%20to%20Black%20(Jimmy%20Church)/2022 03 29 - FADE TO BLACK Radio - Ep. 1595 UFO Night!_NDMn61-Y-iY - transcript (automated).pdf","Transcript Link")</f>
        <v>Transcript Link</v>
      </c>
    </row>
    <row r="358" spans="1:13" ht="409.5">
      <c r="A358" s="1" t="s">
        <v>1679</v>
      </c>
      <c r="B358" s="1" t="s">
        <v>13</v>
      </c>
      <c r="C358" s="4" t="s">
        <v>1680</v>
      </c>
      <c r="D358" s="1" t="s">
        <v>1681</v>
      </c>
      <c r="E358" s="1" t="s">
        <v>1682</v>
      </c>
      <c r="F358" s="4" t="s">
        <v>5267</v>
      </c>
      <c r="G358" s="1" t="s">
        <v>17</v>
      </c>
      <c r="H358" s="1" t="s">
        <v>18</v>
      </c>
      <c r="I358" s="1" t="s">
        <v>19</v>
      </c>
      <c r="J358" s="1" t="s">
        <v>1683</v>
      </c>
      <c r="K358" s="1" t="s">
        <v>21</v>
      </c>
      <c r="L358" s="1" t="str">
        <f>HYPERLINK("https://files.afu.se/Downloads/Transcripts/Fade%20to%20Black%20(Jimmy%20Church)/2022 03 28 - FADE TO BLACK Radio - Ep. 1594 Grant Cameron_lv-2Cj8zWEY - transcript (automated).pdf","Transcript Link")</f>
        <v>Transcript Link</v>
      </c>
      <c r="M358" s="2" t="str">
        <f>HYPERLINK("https://files.afu.se/Downloads/Transcripts/Fade%20to%20Black%20(Jimmy%20Church)/2022 03 28 - FADE TO BLACK Radio - Ep. 1594 Grant Cameron_lv-2Cj8zWEY - transcript (automated).pdf","Transcript Link")</f>
        <v>Transcript Link</v>
      </c>
    </row>
    <row r="359" spans="1:13" ht="409.5">
      <c r="A359" s="1" t="s">
        <v>1684</v>
      </c>
      <c r="B359" s="1" t="s">
        <v>13</v>
      </c>
      <c r="C359" s="4" t="s">
        <v>1685</v>
      </c>
      <c r="D359" s="1" t="s">
        <v>1686</v>
      </c>
      <c r="E359" s="1" t="s">
        <v>1687</v>
      </c>
      <c r="F359" s="4" t="s">
        <v>5267</v>
      </c>
      <c r="G359" s="1" t="s">
        <v>17</v>
      </c>
      <c r="H359" s="1" t="s">
        <v>18</v>
      </c>
      <c r="I359" s="1" t="s">
        <v>19</v>
      </c>
      <c r="J359" s="1" t="s">
        <v>1688</v>
      </c>
      <c r="K359" s="1" t="s">
        <v>21</v>
      </c>
      <c r="L359" s="1" t="str">
        <f>HYPERLINK("https://files.afu.se/Downloads/Transcripts/Fade%20to%20Black%20(Jimmy%20Church)/2022 03 24 - FADE TO BLACK Radio - Ep. 1593 Fadernight Open-Lines_kygDA2akhcA - transcript (automated).pdf","Transcript Link")</f>
        <v>Transcript Link</v>
      </c>
      <c r="M359" s="2" t="str">
        <f>HYPERLINK("https://files.afu.se/Downloads/Transcripts/Fade%20to%20Black%20(Jimmy%20Church)/2022 03 24 - FADE TO BLACK Radio - Ep. 1593 Fadernight Open-Lines_kygDA2akhcA - transcript (automated).pdf","Transcript Link")</f>
        <v>Transcript Link</v>
      </c>
    </row>
    <row r="360" spans="1:13" ht="409.5">
      <c r="A360" s="1" t="s">
        <v>1689</v>
      </c>
      <c r="B360" s="1" t="s">
        <v>13</v>
      </c>
      <c r="C360" s="4" t="s">
        <v>1690</v>
      </c>
      <c r="D360" s="1" t="s">
        <v>1691</v>
      </c>
      <c r="E360" s="1" t="s">
        <v>1692</v>
      </c>
      <c r="F360" s="4" t="s">
        <v>5267</v>
      </c>
      <c r="G360" s="1" t="s">
        <v>17</v>
      </c>
      <c r="H360" s="1" t="s">
        <v>18</v>
      </c>
      <c r="I360" s="1" t="s">
        <v>19</v>
      </c>
      <c r="J360" s="1" t="s">
        <v>1693</v>
      </c>
      <c r="K360" s="1" t="s">
        <v>21</v>
      </c>
      <c r="L360" s="1" t="str">
        <f>HYPERLINK("https://files.afu.se/Downloads/Transcripts/Fade%20to%20Black%20(Jimmy%20Church)/2022 03 23 - FADE TO BLACK Radio - Ep. 1592 Sean Cahill_543WE97gfEo - transcript (automated).pdf","Transcript Link")</f>
        <v>Transcript Link</v>
      </c>
      <c r="M360" s="2" t="str">
        <f>HYPERLINK("https://files.afu.se/Downloads/Transcripts/Fade%20to%20Black%20(Jimmy%20Church)/2022 03 23 - FADE TO BLACK Radio - Ep. 1592 Sean Cahill_543WE97gfEo - transcript (automated).pdf","Transcript Link")</f>
        <v>Transcript Link</v>
      </c>
    </row>
    <row r="361" spans="1:13" ht="409.5">
      <c r="A361" s="1" t="s">
        <v>1694</v>
      </c>
      <c r="B361" s="1" t="s">
        <v>13</v>
      </c>
      <c r="C361" s="4" t="s">
        <v>1695</v>
      </c>
      <c r="D361" s="1" t="s">
        <v>1696</v>
      </c>
      <c r="E361" s="1" t="s">
        <v>1697</v>
      </c>
      <c r="F361" s="4" t="s">
        <v>5267</v>
      </c>
      <c r="G361" s="1" t="s">
        <v>17</v>
      </c>
      <c r="H361" s="1" t="s">
        <v>18</v>
      </c>
      <c r="I361" s="1" t="s">
        <v>19</v>
      </c>
      <c r="J361" s="1" t="s">
        <v>1698</v>
      </c>
      <c r="K361" s="1" t="s">
        <v>21</v>
      </c>
      <c r="L361" s="1" t="str">
        <f>HYPERLINK("https://files.afu.se/Downloads/Transcripts/Fade%20to%20Black%20(Jimmy%20Church)/2022 03 22 - FADE TO BLACK Radio - Ep. 1591 Stormy Daniels_xyyfw8RhUa8 - transcript (automated).pdf","Transcript Link")</f>
        <v>Transcript Link</v>
      </c>
      <c r="M361" s="2" t="str">
        <f>HYPERLINK("https://files.afu.se/Downloads/Transcripts/Fade%20to%20Black%20(Jimmy%20Church)/2022 03 22 - FADE TO BLACK Radio - Ep. 1591 Stormy Daniels_xyyfw8RhUa8 - transcript (automated).pdf","Transcript Link")</f>
        <v>Transcript Link</v>
      </c>
    </row>
    <row r="362" spans="1:13" ht="409.5">
      <c r="A362" s="1" t="s">
        <v>1699</v>
      </c>
      <c r="B362" s="1" t="s">
        <v>13</v>
      </c>
      <c r="C362" s="4" t="s">
        <v>1700</v>
      </c>
      <c r="D362" s="1" t="s">
        <v>1701</v>
      </c>
      <c r="E362" s="1" t="s">
        <v>1702</v>
      </c>
      <c r="F362" s="4" t="s">
        <v>5267</v>
      </c>
      <c r="G362" s="1" t="s">
        <v>17</v>
      </c>
      <c r="H362" s="1" t="s">
        <v>18</v>
      </c>
      <c r="I362" s="1" t="s">
        <v>19</v>
      </c>
      <c r="J362" s="1" t="s">
        <v>1703</v>
      </c>
      <c r="K362" s="1" t="s">
        <v>21</v>
      </c>
      <c r="L362" s="1" t="str">
        <f>HYPERLINK("https://files.afu.se/Downloads/Transcripts/Fade%20to%20Black%20(Jimmy%20Church)/2022 03 21 - FADE TO BLACK Radio - Ep. 1590 Elisabeth Hoekstra_C3QWZQrtyNQ - transcript (automated).pdf","Transcript Link")</f>
        <v>Transcript Link</v>
      </c>
      <c r="M362" s="2" t="str">
        <f>HYPERLINK("https://files.afu.se/Downloads/Transcripts/Fade%20to%20Black%20(Jimmy%20Church)/2022 03 21 - FADE TO BLACK Radio - Ep. 1590 Elisabeth Hoekstra_C3QWZQrtyNQ - transcript (automated).pdf","Transcript Link")</f>
        <v>Transcript Link</v>
      </c>
    </row>
    <row r="363" spans="1:13" ht="409.5">
      <c r="A363" s="1" t="s">
        <v>1704</v>
      </c>
      <c r="B363" s="1" t="s">
        <v>13</v>
      </c>
      <c r="C363" s="4" t="s">
        <v>1705</v>
      </c>
      <c r="D363" s="1" t="s">
        <v>1706</v>
      </c>
      <c r="E363" s="1" t="s">
        <v>1707</v>
      </c>
      <c r="F363" s="4" t="s">
        <v>5267</v>
      </c>
      <c r="G363" s="1" t="s">
        <v>17</v>
      </c>
      <c r="H363" s="1" t="s">
        <v>18</v>
      </c>
      <c r="I363" s="1" t="s">
        <v>19</v>
      </c>
      <c r="J363" s="1" t="s">
        <v>1708</v>
      </c>
      <c r="K363" s="1" t="s">
        <v>21</v>
      </c>
      <c r="L363" s="1" t="str">
        <f>HYPERLINK("https://files.afu.se/Downloads/Transcripts/Fade%20to%20Black%20(Jimmy%20Church)/2022 03 16 - FADE TO BLACK Radio - Ep. 1588 Jazz Shaw_LKU1yYS1Z-Y - transcript (automated).pdf","Transcript Link")</f>
        <v>Transcript Link</v>
      </c>
      <c r="M363" s="2" t="str">
        <f>HYPERLINK("https://files.afu.se/Downloads/Transcripts/Fade%20to%20Black%20(Jimmy%20Church)/2022 03 16 - FADE TO BLACK Radio - Ep. 1588 Jazz Shaw_LKU1yYS1Z-Y - transcript (automated).pdf","Transcript Link")</f>
        <v>Transcript Link</v>
      </c>
    </row>
    <row r="364" spans="1:13" ht="409.5">
      <c r="A364" s="1" t="s">
        <v>1709</v>
      </c>
      <c r="B364" s="1" t="s">
        <v>13</v>
      </c>
      <c r="C364" s="4" t="s">
        <v>1710</v>
      </c>
      <c r="D364" s="1" t="s">
        <v>1711</v>
      </c>
      <c r="E364" s="1" t="s">
        <v>1712</v>
      </c>
      <c r="F364" s="4" t="s">
        <v>5267</v>
      </c>
      <c r="G364" s="1" t="s">
        <v>17</v>
      </c>
      <c r="H364" s="1" t="s">
        <v>18</v>
      </c>
      <c r="I364" s="1" t="s">
        <v>19</v>
      </c>
      <c r="J364" s="1" t="s">
        <v>1713</v>
      </c>
      <c r="K364" s="1" t="s">
        <v>21</v>
      </c>
      <c r="L364" s="1" t="str">
        <f>HYPERLINK("https://files.afu.se/Downloads/Transcripts/Fade%20to%20Black%20(Jimmy%20Church)/2022 03 15 - FADE TO BLACK Radio - Ep. 1587 Tom Dongo_1VgDIolgrTQ - transcript (automated).pdf","Transcript Link")</f>
        <v>Transcript Link</v>
      </c>
      <c r="M364" s="2" t="str">
        <f>HYPERLINK("https://files.afu.se/Downloads/Transcripts/Fade%20to%20Black%20(Jimmy%20Church)/2022 03 15 - FADE TO BLACK Radio - Ep. 1587 Tom Dongo_1VgDIolgrTQ - transcript (automated).pdf","Transcript Link")</f>
        <v>Transcript Link</v>
      </c>
    </row>
    <row r="365" spans="1:13" ht="409.5">
      <c r="A365" s="1" t="s">
        <v>1714</v>
      </c>
      <c r="B365" s="1" t="s">
        <v>13</v>
      </c>
      <c r="C365" s="4" t="s">
        <v>1715</v>
      </c>
      <c r="D365" s="1" t="s">
        <v>1716</v>
      </c>
      <c r="E365" s="1" t="s">
        <v>1717</v>
      </c>
      <c r="F365" s="4" t="s">
        <v>5267</v>
      </c>
      <c r="G365" s="1" t="s">
        <v>17</v>
      </c>
      <c r="H365" s="1" t="s">
        <v>18</v>
      </c>
      <c r="I365" s="1" t="s">
        <v>19</v>
      </c>
      <c r="J365" s="1" t="s">
        <v>1718</v>
      </c>
      <c r="K365" s="1" t="s">
        <v>21</v>
      </c>
      <c r="L365" s="1" t="str">
        <f>HYPERLINK("https://files.afu.se/Downloads/Transcripts/Fade%20to%20Black%20(Jimmy%20Church)/2022 03 14 - FADE TO BLACK Radio - Ep. 1586 Dave Scott_i3y12DhMJz0 - transcript (automated).pdf","Transcript Link")</f>
        <v>Transcript Link</v>
      </c>
      <c r="M365" s="2" t="str">
        <f>HYPERLINK("https://files.afu.se/Downloads/Transcripts/Fade%20to%20Black%20(Jimmy%20Church)/2022 03 14 - FADE TO BLACK Radio - Ep. 1586 Dave Scott_i3y12DhMJz0 - transcript (automated).pdf","Transcript Link")</f>
        <v>Transcript Link</v>
      </c>
    </row>
    <row r="366" spans="1:13" ht="409.5">
      <c r="A366" s="1" t="s">
        <v>1719</v>
      </c>
      <c r="B366" s="1" t="s">
        <v>13</v>
      </c>
      <c r="C366" s="4" t="s">
        <v>1720</v>
      </c>
      <c r="D366" s="1" t="s">
        <v>1721</v>
      </c>
      <c r="E366" s="1" t="s">
        <v>1722</v>
      </c>
      <c r="F366" s="4" t="s">
        <v>5267</v>
      </c>
      <c r="G366" s="1" t="s">
        <v>17</v>
      </c>
      <c r="H366" s="1" t="s">
        <v>18</v>
      </c>
      <c r="I366" s="1" t="s">
        <v>19</v>
      </c>
      <c r="J366" s="1" t="s">
        <v>1723</v>
      </c>
      <c r="K366" s="1" t="s">
        <v>21</v>
      </c>
      <c r="L366" s="1" t="str">
        <f>HYPERLINK("https://files.afu.se/Downloads/Transcripts/Fade%20to%20Black%20(Jimmy%20Church)/2022 03 10 - FADE TO BLACK Radio - Ep. 1585 FADERNIGHT   Open-Lines!_YK-YobETyjk - transcript (automated).pdf","Transcript Link")</f>
        <v>Transcript Link</v>
      </c>
      <c r="M366" s="2" t="str">
        <f>HYPERLINK("https://files.afu.se/Downloads/Transcripts/Fade%20to%20Black%20(Jimmy%20Church)/2022 03 10 - FADE TO BLACK Radio - Ep. 1585 FADERNIGHT   Open-Lines!_YK-YobETyjk - transcript (automated).pdf","Transcript Link")</f>
        <v>Transcript Link</v>
      </c>
    </row>
    <row r="367" spans="1:13" ht="409.5">
      <c r="A367" s="1" t="s">
        <v>1724</v>
      </c>
      <c r="B367" s="1" t="s">
        <v>13</v>
      </c>
      <c r="C367" s="4" t="s">
        <v>1725</v>
      </c>
      <c r="D367" s="1" t="s">
        <v>1726</v>
      </c>
      <c r="E367" s="1" t="s">
        <v>1727</v>
      </c>
      <c r="F367" s="4" t="s">
        <v>5267</v>
      </c>
      <c r="G367" s="1" t="s">
        <v>17</v>
      </c>
      <c r="H367" s="1" t="s">
        <v>18</v>
      </c>
      <c r="I367" s="1" t="s">
        <v>19</v>
      </c>
      <c r="J367" s="1" t="s">
        <v>1728</v>
      </c>
      <c r="K367" s="1" t="s">
        <v>21</v>
      </c>
      <c r="L367" s="1" t="str">
        <f>HYPERLINK("https://files.afu.se/Downloads/Transcripts/Fade%20to%20Black%20(Jimmy%20Church)/2022 03 09 - FADE TO BLACK Radio - Ep. 1584 Richard Dolan_KCPio7Pn_6I - transcript (automated).pdf","Transcript Link")</f>
        <v>Transcript Link</v>
      </c>
      <c r="M367" s="2" t="str">
        <f>HYPERLINK("https://files.afu.se/Downloads/Transcripts/Fade%20to%20Black%20(Jimmy%20Church)/2022 03 09 - FADE TO BLACK Radio - Ep. 1584 Richard Dolan_KCPio7Pn_6I - transcript (automated).pdf","Transcript Link")</f>
        <v>Transcript Link</v>
      </c>
    </row>
    <row r="368" spans="1:13" ht="409.5">
      <c r="A368" s="1" t="s">
        <v>1729</v>
      </c>
      <c r="B368" s="1" t="s">
        <v>13</v>
      </c>
      <c r="C368" s="4" t="s">
        <v>1730</v>
      </c>
      <c r="D368" s="1" t="s">
        <v>1731</v>
      </c>
      <c r="E368" s="1" t="s">
        <v>1732</v>
      </c>
      <c r="F368" s="4" t="s">
        <v>5267</v>
      </c>
      <c r="G368" s="1" t="s">
        <v>17</v>
      </c>
      <c r="H368" s="1" t="s">
        <v>18</v>
      </c>
      <c r="I368" s="1" t="s">
        <v>19</v>
      </c>
      <c r="J368" s="1" t="s">
        <v>1733</v>
      </c>
      <c r="K368" s="1" t="s">
        <v>21</v>
      </c>
      <c r="L368" s="1" t="str">
        <f>HYPERLINK("https://files.afu.se/Downloads/Transcripts/Fade%20to%20Black%20(Jimmy%20Church)/2022 03 08 - FADE TO BLACK Radio - Ep. 1583 Maureen St. Germain_fhThpHUBaIk - transcript (automated).pdf","Transcript Link")</f>
        <v>Transcript Link</v>
      </c>
      <c r="M368" s="2" t="str">
        <f>HYPERLINK("https://files.afu.se/Downloads/Transcripts/Fade%20to%20Black%20(Jimmy%20Church)/2022 03 08 - FADE TO BLACK Radio - Ep. 1583 Maureen St. Germain_fhThpHUBaIk - transcript (automated).pdf","Transcript Link")</f>
        <v>Transcript Link</v>
      </c>
    </row>
    <row r="369" spans="1:13" ht="409.5">
      <c r="A369" s="1" t="s">
        <v>1734</v>
      </c>
      <c r="B369" s="1" t="s">
        <v>13</v>
      </c>
      <c r="C369" s="4" t="s">
        <v>1735</v>
      </c>
      <c r="D369" s="1" t="s">
        <v>1736</v>
      </c>
      <c r="E369" s="1" t="s">
        <v>1737</v>
      </c>
      <c r="F369" s="4" t="s">
        <v>5267</v>
      </c>
      <c r="G369" s="1" t="s">
        <v>17</v>
      </c>
      <c r="H369" s="1" t="s">
        <v>18</v>
      </c>
      <c r="I369" s="1" t="s">
        <v>19</v>
      </c>
      <c r="J369" s="1" t="s">
        <v>1738</v>
      </c>
      <c r="K369" s="1" t="s">
        <v>21</v>
      </c>
      <c r="L369" s="1" t="str">
        <f>HYPERLINK("https://files.afu.se/Downloads/Transcripts/Fade%20to%20Black%20(Jimmy%20Church)/2022 03 07 - FADE TO BLACK Radio - Ep. 1582 Roderick Martin_8hHP2k_Fuaw - transcript (automated).pdf","Transcript Link")</f>
        <v>Transcript Link</v>
      </c>
      <c r="M369" s="2" t="str">
        <f>HYPERLINK("https://files.afu.se/Downloads/Transcripts/Fade%20to%20Black%20(Jimmy%20Church)/2022 03 07 - FADE TO BLACK Radio - Ep. 1582 Roderick Martin_8hHP2k_Fuaw - transcript (automated).pdf","Transcript Link")</f>
        <v>Transcript Link</v>
      </c>
    </row>
    <row r="370" spans="1:13" ht="409.5">
      <c r="A370" s="1" t="s">
        <v>1739</v>
      </c>
      <c r="B370" s="1" t="s">
        <v>13</v>
      </c>
      <c r="C370" s="4" t="s">
        <v>1740</v>
      </c>
      <c r="D370" s="1" t="s">
        <v>1741</v>
      </c>
      <c r="E370" s="1" t="s">
        <v>1742</v>
      </c>
      <c r="F370" s="4" t="s">
        <v>5267</v>
      </c>
      <c r="G370" s="1" t="s">
        <v>17</v>
      </c>
      <c r="H370" s="1" t="s">
        <v>18</v>
      </c>
      <c r="I370" s="1" t="s">
        <v>19</v>
      </c>
      <c r="J370" s="1" t="s">
        <v>1743</v>
      </c>
      <c r="K370" s="1" t="s">
        <v>21</v>
      </c>
      <c r="L370" s="1" t="str">
        <f>HYPERLINK("https://files.afu.se/Downloads/Transcripts/Fade%20to%20Black%20(Jimmy%20Church)/2022 03 03 - FADE TO BLACK Radio - Ep. 1581 FADERNIGHT Open-Lines!_WaTcZs2A3QE - transcript (automated).pdf","Transcript Link")</f>
        <v>Transcript Link</v>
      </c>
      <c r="M370" s="2" t="str">
        <f>HYPERLINK("https://files.afu.se/Downloads/Transcripts/Fade%20to%20Black%20(Jimmy%20Church)/2022 03 03 - FADE TO BLACK Radio - Ep. 1581 FADERNIGHT Open-Lines!_WaTcZs2A3QE - transcript (automated).pdf","Transcript Link")</f>
        <v>Transcript Link</v>
      </c>
    </row>
    <row r="371" spans="1:13" ht="409.5">
      <c r="A371" s="1" t="s">
        <v>1744</v>
      </c>
      <c r="B371" s="1" t="s">
        <v>13</v>
      </c>
      <c r="C371" s="4" t="s">
        <v>1745</v>
      </c>
      <c r="D371" s="1" t="s">
        <v>1746</v>
      </c>
      <c r="E371" s="1" t="s">
        <v>1747</v>
      </c>
      <c r="F371" s="4" t="s">
        <v>5267</v>
      </c>
      <c r="G371" s="1" t="s">
        <v>17</v>
      </c>
      <c r="H371" s="1" t="s">
        <v>18</v>
      </c>
      <c r="I371" s="1" t="s">
        <v>19</v>
      </c>
      <c r="J371" s="1" t="s">
        <v>1748</v>
      </c>
      <c r="K371" s="1" t="s">
        <v>21</v>
      </c>
      <c r="L371" s="1" t="str">
        <f>HYPERLINK("https://files.afu.se/Downloads/Transcripts/Fade%20to%20Black%20(Jimmy%20Church)/2022 03 02 - FADE TO BLACK Radio - Ep. 1580 Tony and Cherie Rathman_xQlBuu6dwVo - transcript (automated).pdf","Transcript Link")</f>
        <v>Transcript Link</v>
      </c>
      <c r="M371" s="2" t="str">
        <f>HYPERLINK("https://files.afu.se/Downloads/Transcripts/Fade%20to%20Black%20(Jimmy%20Church)/2022 03 02 - FADE TO BLACK Radio - Ep. 1580 Tony and Cherie Rathman_xQlBuu6dwVo - transcript (automated).pdf","Transcript Link")</f>
        <v>Transcript Link</v>
      </c>
    </row>
    <row r="372" spans="1:13" ht="409.5">
      <c r="A372" s="1" t="s">
        <v>1749</v>
      </c>
      <c r="B372" s="1" t="s">
        <v>13</v>
      </c>
      <c r="C372" s="4" t="s">
        <v>1750</v>
      </c>
      <c r="D372" s="1" t="s">
        <v>1751</v>
      </c>
      <c r="E372" s="1" t="s">
        <v>1752</v>
      </c>
      <c r="F372" s="4" t="s">
        <v>5267</v>
      </c>
      <c r="G372" s="1" t="s">
        <v>17</v>
      </c>
      <c r="H372" s="1" t="s">
        <v>18</v>
      </c>
      <c r="I372" s="1" t="s">
        <v>19</v>
      </c>
      <c r="J372" s="1" t="s">
        <v>1753</v>
      </c>
      <c r="K372" s="1" t="s">
        <v>21</v>
      </c>
      <c r="L372" s="1" t="str">
        <f>HYPERLINK("https://files.afu.se/Downloads/Transcripts/Fade%20to%20Black%20(Jimmy%20Church)/2022 03 01 - FADE TO BLACK Radio - Ep. 1579 Jason Quitt_DEMyo_zVyQM - transcript (automated).pdf","Transcript Link")</f>
        <v>Transcript Link</v>
      </c>
      <c r="M372" s="2" t="str">
        <f>HYPERLINK("https://files.afu.se/Downloads/Transcripts/Fade%20to%20Black%20(Jimmy%20Church)/2022 03 01 - FADE TO BLACK Radio - Ep. 1579 Jason Quitt_DEMyo_zVyQM - transcript (automated).pdf","Transcript Link")</f>
        <v>Transcript Link</v>
      </c>
    </row>
    <row r="373" spans="1:13" ht="409.5">
      <c r="A373" s="1" t="s">
        <v>1754</v>
      </c>
      <c r="B373" s="1" t="s">
        <v>13</v>
      </c>
      <c r="C373" s="4" t="s">
        <v>1755</v>
      </c>
      <c r="D373" s="1" t="s">
        <v>1756</v>
      </c>
      <c r="E373" s="1" t="s">
        <v>1757</v>
      </c>
      <c r="F373" s="4" t="s">
        <v>5267</v>
      </c>
      <c r="G373" s="1" t="s">
        <v>17</v>
      </c>
      <c r="H373" s="1" t="s">
        <v>18</v>
      </c>
      <c r="I373" s="1" t="s">
        <v>19</v>
      </c>
      <c r="J373" s="1" t="s">
        <v>1758</v>
      </c>
      <c r="K373" s="1" t="s">
        <v>21</v>
      </c>
      <c r="L373" s="1" t="str">
        <f>HYPERLINK("https://files.afu.se/Downloads/Transcripts/Fade%20to%20Black%20(Jimmy%20Church)/2022 02 28 - FADE TO BLACK Radio - Ep. 1578 Jordan Ziff_lN5aYFw44Wc - transcript (automated).pdf","Transcript Link")</f>
        <v>Transcript Link</v>
      </c>
      <c r="M373" s="2" t="str">
        <f>HYPERLINK("https://files.afu.se/Downloads/Transcripts/Fade%20to%20Black%20(Jimmy%20Church)/2022 02 28 - FADE TO BLACK Radio - Ep. 1578 Jordan Ziff_lN5aYFw44Wc - transcript (automated).pdf","Transcript Link")</f>
        <v>Transcript Link</v>
      </c>
    </row>
    <row r="374" spans="1:13" ht="409.5">
      <c r="A374" s="1" t="s">
        <v>1759</v>
      </c>
      <c r="B374" s="1" t="s">
        <v>13</v>
      </c>
      <c r="C374" s="4" t="s">
        <v>1760</v>
      </c>
      <c r="D374" s="1" t="s">
        <v>1761</v>
      </c>
      <c r="E374" s="1" t="s">
        <v>1762</v>
      </c>
      <c r="F374" s="4" t="s">
        <v>5267</v>
      </c>
      <c r="G374" s="1" t="s">
        <v>17</v>
      </c>
      <c r="H374" s="1" t="s">
        <v>18</v>
      </c>
      <c r="I374" s="1" t="s">
        <v>19</v>
      </c>
      <c r="J374" s="1" t="s">
        <v>1763</v>
      </c>
      <c r="K374" s="1" t="s">
        <v>21</v>
      </c>
      <c r="L374" s="1" t="str">
        <f>HYPERLINK("https://files.afu.se/Downloads/Transcripts/Fade%20to%20Black%20(Jimmy%20Church)/2022 02 24 - FADE TO BLACK Radio - Ep. 1577 Fadernight_mveu4shfsZs - transcript (automated).pdf","Transcript Link")</f>
        <v>Transcript Link</v>
      </c>
      <c r="M374" s="2" t="str">
        <f>HYPERLINK("https://files.afu.se/Downloads/Transcripts/Fade%20to%20Black%20(Jimmy%20Church)/2022 02 24 - FADE TO BLACK Radio - Ep. 1577 Fadernight_mveu4shfsZs - transcript (automated).pdf","Transcript Link")</f>
        <v>Transcript Link</v>
      </c>
    </row>
    <row r="375" spans="1:13" ht="409.5">
      <c r="A375" s="1" t="s">
        <v>1764</v>
      </c>
      <c r="B375" s="1" t="s">
        <v>13</v>
      </c>
      <c r="C375" s="4" t="s">
        <v>1765</v>
      </c>
      <c r="D375" s="1" t="s">
        <v>1766</v>
      </c>
      <c r="E375" s="1" t="s">
        <v>1767</v>
      </c>
      <c r="F375" s="4" t="s">
        <v>5267</v>
      </c>
      <c r="G375" s="1" t="s">
        <v>17</v>
      </c>
      <c r="H375" s="1" t="s">
        <v>18</v>
      </c>
      <c r="I375" s="1" t="s">
        <v>19</v>
      </c>
      <c r="J375" s="1" t="s">
        <v>1768</v>
      </c>
      <c r="K375" s="1" t="s">
        <v>21</v>
      </c>
      <c r="L375" s="1" t="str">
        <f>HYPERLINK("https://files.afu.se/Downloads/Transcripts/Fade%20to%20Black%20(Jimmy%20Church)/2022 02 23 - FADE TO BLACK Radio - Ep. 1576 John Greenewald_0gXhLxyNbW0 - transcript (automated).pdf","Transcript Link")</f>
        <v>Transcript Link</v>
      </c>
      <c r="M375" s="2" t="str">
        <f>HYPERLINK("https://files.afu.se/Downloads/Transcripts/Fade%20to%20Black%20(Jimmy%20Church)/2022 02 23 - FADE TO BLACK Radio - Ep. 1576 John Greenewald_0gXhLxyNbW0 - transcript (automated).pdf","Transcript Link")</f>
        <v>Transcript Link</v>
      </c>
    </row>
    <row r="376" spans="1:13" ht="409.5">
      <c r="A376" s="1" t="s">
        <v>1769</v>
      </c>
      <c r="B376" s="1" t="s">
        <v>13</v>
      </c>
      <c r="C376" s="4" t="s">
        <v>1770</v>
      </c>
      <c r="D376" s="1" t="s">
        <v>1771</v>
      </c>
      <c r="E376" s="1" t="s">
        <v>1772</v>
      </c>
      <c r="F376" s="4" t="s">
        <v>5267</v>
      </c>
      <c r="G376" s="1" t="s">
        <v>17</v>
      </c>
      <c r="H376" s="1" t="s">
        <v>18</v>
      </c>
      <c r="I376" s="1" t="s">
        <v>19</v>
      </c>
      <c r="J376" s="1" t="s">
        <v>1773</v>
      </c>
      <c r="K376" s="1" t="s">
        <v>21</v>
      </c>
      <c r="L376" s="1" t="str">
        <f>HYPERLINK("https://files.afu.se/Downloads/Transcripts/Fade%20to%20Black%20(Jimmy%20Church)/2022 02 22 - FADE TO BLACK Radio - Ep. 1575 Freddy Silva_lGZ01b-oVm4 - transcript (automated).pdf","Transcript Link")</f>
        <v>Transcript Link</v>
      </c>
      <c r="M376" s="2" t="str">
        <f>HYPERLINK("https://files.afu.se/Downloads/Transcripts/Fade%20to%20Black%20(Jimmy%20Church)/2022 02 22 - FADE TO BLACK Radio - Ep. 1575 Freddy Silva_lGZ01b-oVm4 - transcript (automated).pdf","Transcript Link")</f>
        <v>Transcript Link</v>
      </c>
    </row>
    <row r="377" spans="1:13" ht="409.5">
      <c r="A377" s="1" t="s">
        <v>1774</v>
      </c>
      <c r="B377" s="1" t="s">
        <v>13</v>
      </c>
      <c r="C377" s="4" t="s">
        <v>1775</v>
      </c>
      <c r="D377" s="1" t="s">
        <v>1776</v>
      </c>
      <c r="E377" s="1" t="s">
        <v>1777</v>
      </c>
      <c r="F377" s="4" t="s">
        <v>5267</v>
      </c>
      <c r="G377" s="1" t="s">
        <v>17</v>
      </c>
      <c r="H377" s="1" t="s">
        <v>18</v>
      </c>
      <c r="I377" s="1" t="s">
        <v>19</v>
      </c>
      <c r="J377" s="1" t="s">
        <v>1778</v>
      </c>
      <c r="K377" s="1" t="s">
        <v>21</v>
      </c>
      <c r="L377" s="1" t="str">
        <f>HYPERLINK("https://files.afu.se/Downloads/Transcripts/Fade%20to%20Black%20(Jimmy%20Church)/2022 02 21 - FADE TO BLACK Radio - Ep. 1574 Kathleen Marden_rwrJXBRx6TQ - transcript (automated).pdf","Transcript Link")</f>
        <v>Transcript Link</v>
      </c>
      <c r="M377" s="2" t="str">
        <f>HYPERLINK("https://files.afu.se/Downloads/Transcripts/Fade%20to%20Black%20(Jimmy%20Church)/2022 02 21 - FADE TO BLACK Radio - Ep. 1574 Kathleen Marden_rwrJXBRx6TQ - transcript (automated).pdf","Transcript Link")</f>
        <v>Transcript Link</v>
      </c>
    </row>
    <row r="378" spans="1:13" ht="409.5">
      <c r="A378" s="1" t="s">
        <v>1779</v>
      </c>
      <c r="B378" s="1" t="s">
        <v>13</v>
      </c>
      <c r="C378" s="4" t="s">
        <v>1780</v>
      </c>
      <c r="D378" s="1" t="s">
        <v>1781</v>
      </c>
      <c r="E378" s="1" t="s">
        <v>1782</v>
      </c>
      <c r="F378" s="4" t="s">
        <v>5267</v>
      </c>
      <c r="G378" s="1" t="s">
        <v>17</v>
      </c>
      <c r="H378" s="1" t="s">
        <v>18</v>
      </c>
      <c r="I378" s="1" t="s">
        <v>19</v>
      </c>
      <c r="J378" s="1" t="s">
        <v>1783</v>
      </c>
      <c r="K378" s="1" t="s">
        <v>21</v>
      </c>
      <c r="L378" s="1" t="str">
        <f>HYPERLINK("https://files.afu.se/Downloads/Transcripts/Fade%20to%20Black%20(Jimmy%20Church)/2022 02 17 - FADE TO BLACK Radio - Ep. 1573 Fadernight_y_s5WpSwbZ4 - transcript (automated).pdf","Transcript Link")</f>
        <v>Transcript Link</v>
      </c>
      <c r="M378" s="2" t="str">
        <f>HYPERLINK("https://files.afu.se/Downloads/Transcripts/Fade%20to%20Black%20(Jimmy%20Church)/2022 02 17 - FADE TO BLACK Radio - Ep. 1573 Fadernight_y_s5WpSwbZ4 - transcript (automated).pdf","Transcript Link")</f>
        <v>Transcript Link</v>
      </c>
    </row>
    <row r="379" spans="1:13" ht="409.5">
      <c r="A379" s="1" t="s">
        <v>1784</v>
      </c>
      <c r="B379" s="1" t="s">
        <v>13</v>
      </c>
      <c r="C379" s="4" t="s">
        <v>1785</v>
      </c>
      <c r="D379" s="1" t="s">
        <v>1786</v>
      </c>
      <c r="E379" s="1" t="s">
        <v>1787</v>
      </c>
      <c r="F379" s="4" t="s">
        <v>5267</v>
      </c>
      <c r="G379" s="1" t="s">
        <v>17</v>
      </c>
      <c r="H379" s="1" t="s">
        <v>18</v>
      </c>
      <c r="I379" s="1" t="s">
        <v>19</v>
      </c>
      <c r="J379" s="1" t="s">
        <v>1788</v>
      </c>
      <c r="K379" s="1" t="s">
        <v>21</v>
      </c>
      <c r="L379" s="1" t="str">
        <f>HYPERLINK("https://files.afu.se/Downloads/Transcripts/Fade%20to%20Black%20(Jimmy%20Church)/2022 02 16 - FADE TO BLACK Radio - Ep. 1572 James Fox_qcqgjhvwxWs - transcript (automated).pdf","Transcript Link")</f>
        <v>Transcript Link</v>
      </c>
      <c r="M379" s="2" t="str">
        <f>HYPERLINK("https://files.afu.se/Downloads/Transcripts/Fade%20to%20Black%20(Jimmy%20Church)/2022 02 16 - FADE TO BLACK Radio - Ep. 1572 James Fox_qcqgjhvwxWs - transcript (automated).pdf","Transcript Link")</f>
        <v>Transcript Link</v>
      </c>
    </row>
    <row r="380" spans="1:13" ht="409.5">
      <c r="A380" s="1" t="s">
        <v>1789</v>
      </c>
      <c r="B380" s="1" t="s">
        <v>13</v>
      </c>
      <c r="C380" s="4" t="s">
        <v>1790</v>
      </c>
      <c r="D380" s="1" t="s">
        <v>1791</v>
      </c>
      <c r="E380" s="1" t="s">
        <v>1792</v>
      </c>
      <c r="F380" s="4" t="s">
        <v>5267</v>
      </c>
      <c r="G380" s="1" t="s">
        <v>17</v>
      </c>
      <c r="H380" s="1" t="s">
        <v>18</v>
      </c>
      <c r="I380" s="1" t="s">
        <v>19</v>
      </c>
      <c r="J380" s="1" t="s">
        <v>1793</v>
      </c>
      <c r="K380" s="1" t="s">
        <v>21</v>
      </c>
      <c r="L380" s="1" t="str">
        <f>HYPERLINK("https://files.afu.se/Downloads/Transcripts/Fade%20to%20Black%20(Jimmy%20Church)/2022 02 15 - FADE TO BLACK Radio - Ep. 1571 Lue Elizondo_3r5Ly1AUXFM - transcript (automated).pdf","Transcript Link")</f>
        <v>Transcript Link</v>
      </c>
      <c r="M380" s="2" t="str">
        <f>HYPERLINK("https://files.afu.se/Downloads/Transcripts/Fade%20to%20Black%20(Jimmy%20Church)/2022 02 15 - FADE TO BLACK Radio - Ep. 1571 Lue Elizondo_3r5Ly1AUXFM - transcript (automated).pdf","Transcript Link")</f>
        <v>Transcript Link</v>
      </c>
    </row>
    <row r="381" spans="1:13" ht="409.5">
      <c r="A381" s="1" t="s">
        <v>1794</v>
      </c>
      <c r="B381" s="1" t="s">
        <v>13</v>
      </c>
      <c r="C381" s="4" t="s">
        <v>1795</v>
      </c>
      <c r="D381" s="1" t="s">
        <v>1796</v>
      </c>
      <c r="E381" s="1" t="s">
        <v>1797</v>
      </c>
      <c r="F381" s="4" t="s">
        <v>5267</v>
      </c>
      <c r="G381" s="1" t="s">
        <v>17</v>
      </c>
      <c r="H381" s="1" t="s">
        <v>18</v>
      </c>
      <c r="I381" s="1" t="s">
        <v>19</v>
      </c>
      <c r="J381" s="1" t="s">
        <v>1798</v>
      </c>
      <c r="K381" s="1" t="s">
        <v>21</v>
      </c>
      <c r="L381" s="1" t="str">
        <f>HYPERLINK("https://files.afu.se/Downloads/Transcripts/Fade%20to%20Black%20(Jimmy%20Church)/2022 02 14 - FADE TO BLACK Radio - Ep. 1570 Marla Martenson_GVyq8Bk5mEw - transcript (automated).pdf","Transcript Link")</f>
        <v>Transcript Link</v>
      </c>
      <c r="M381" s="2" t="str">
        <f>HYPERLINK("https://files.afu.se/Downloads/Transcripts/Fade%20to%20Black%20(Jimmy%20Church)/2022 02 14 - FADE TO BLACK Radio - Ep. 1570 Marla Martenson_GVyq8Bk5mEw - transcript (automated).pdf","Transcript Link")</f>
        <v>Transcript Link</v>
      </c>
    </row>
    <row r="382" spans="1:13" ht="409.5">
      <c r="A382" s="1" t="s">
        <v>1799</v>
      </c>
      <c r="B382" s="1" t="s">
        <v>13</v>
      </c>
      <c r="C382" s="4" t="s">
        <v>1800</v>
      </c>
      <c r="D382" s="1" t="s">
        <v>1801</v>
      </c>
      <c r="E382" s="1" t="s">
        <v>1802</v>
      </c>
      <c r="F382" s="4" t="s">
        <v>5267</v>
      </c>
      <c r="G382" s="1" t="s">
        <v>17</v>
      </c>
      <c r="H382" s="1" t="s">
        <v>18</v>
      </c>
      <c r="I382" s="1" t="s">
        <v>19</v>
      </c>
      <c r="J382" s="1" t="s">
        <v>1803</v>
      </c>
      <c r="K382" s="1" t="s">
        <v>21</v>
      </c>
      <c r="L382" s="1" t="str">
        <f>HYPERLINK("https://files.afu.se/Downloads/Transcripts/Fade%20to%20Black%20(Jimmy%20Church)/2022 02 10 - FADE TO BLACK Radio - Ep. 1569 2022 FADERNIGHT_22p9v9utAzc - transcript (automated).pdf","Transcript Link")</f>
        <v>Transcript Link</v>
      </c>
      <c r="M382" s="2" t="str">
        <f>HYPERLINK("https://files.afu.se/Downloads/Transcripts/Fade%20to%20Black%20(Jimmy%20Church)/2022 02 10 - FADE TO BLACK Radio - Ep. 1569 2022 FADERNIGHT_22p9v9utAzc - transcript (automated).pdf","Transcript Link")</f>
        <v>Transcript Link</v>
      </c>
    </row>
    <row r="383" spans="1:13" ht="409.5">
      <c r="A383" s="1" t="s">
        <v>1804</v>
      </c>
      <c r="B383" s="1" t="s">
        <v>13</v>
      </c>
      <c r="C383" s="4" t="s">
        <v>1805</v>
      </c>
      <c r="D383" s="1" t="s">
        <v>1806</v>
      </c>
      <c r="E383" s="1" t="s">
        <v>1807</v>
      </c>
      <c r="F383" s="4" t="s">
        <v>5267</v>
      </c>
      <c r="G383" s="1" t="s">
        <v>17</v>
      </c>
      <c r="H383" s="1" t="s">
        <v>18</v>
      </c>
      <c r="I383" s="1" t="s">
        <v>19</v>
      </c>
      <c r="J383" s="1" t="s">
        <v>1808</v>
      </c>
      <c r="K383" s="1" t="s">
        <v>21</v>
      </c>
      <c r="L383" s="1" t="str">
        <f>HYPERLINK("https://files.afu.se/Downloads/Transcripts/Fade%20to%20Black%20(Jimmy%20Church)/2022 02 09 - FADE TO BLACK Radio - Ep. 1568 2022 Micah Hanks_SPbIYDX71fs - transcript (automated).pdf","Transcript Link")</f>
        <v>Transcript Link</v>
      </c>
      <c r="M383" s="2" t="str">
        <f>HYPERLINK("https://files.afu.se/Downloads/Transcripts/Fade%20to%20Black%20(Jimmy%20Church)/2022 02 09 - FADE TO BLACK Radio - Ep. 1568 2022 Micah Hanks_SPbIYDX71fs - transcript (automated).pdf","Transcript Link")</f>
        <v>Transcript Link</v>
      </c>
    </row>
    <row r="384" spans="1:13" ht="409.5">
      <c r="A384" s="1" t="s">
        <v>1809</v>
      </c>
      <c r="B384" s="1" t="s">
        <v>13</v>
      </c>
      <c r="C384" s="4" t="s">
        <v>1810</v>
      </c>
      <c r="D384" s="1" t="s">
        <v>1811</v>
      </c>
      <c r="E384" s="1" t="s">
        <v>1812</v>
      </c>
      <c r="F384" s="4" t="s">
        <v>5267</v>
      </c>
      <c r="G384" s="1" t="s">
        <v>17</v>
      </c>
      <c r="H384" s="1" t="s">
        <v>18</v>
      </c>
      <c r="I384" s="1" t="s">
        <v>19</v>
      </c>
      <c r="J384" s="1" t="s">
        <v>1813</v>
      </c>
      <c r="K384" s="1" t="s">
        <v>21</v>
      </c>
      <c r="L384" s="1" t="str">
        <f>HYPERLINK("https://files.afu.se/Downloads/Transcripts/Fade%20to%20Black%20(Jimmy%20Church)/2022 02 08 - FADE TO BLACK Radio - Ep. 1567 2022 Debbie Ziegelmeyer_sxKxs_aZ6cY - transcript (automated).pdf","Transcript Link")</f>
        <v>Transcript Link</v>
      </c>
      <c r="M384" s="2" t="str">
        <f>HYPERLINK("https://files.afu.se/Downloads/Transcripts/Fade%20to%20Black%20(Jimmy%20Church)/2022 02 08 - FADE TO BLACK Radio - Ep. 1567 2022 Debbie Ziegelmeyer_sxKxs_aZ6cY - transcript (automated).pdf","Transcript Link")</f>
        <v>Transcript Link</v>
      </c>
    </row>
    <row r="385" spans="1:13" ht="409.5">
      <c r="A385" s="1" t="s">
        <v>1814</v>
      </c>
      <c r="B385" s="1" t="s">
        <v>13</v>
      </c>
      <c r="C385" s="4" t="s">
        <v>1815</v>
      </c>
      <c r="D385" s="1" t="s">
        <v>1816</v>
      </c>
      <c r="E385" s="1" t="s">
        <v>1817</v>
      </c>
      <c r="F385" s="4" t="s">
        <v>5267</v>
      </c>
      <c r="G385" s="1" t="s">
        <v>17</v>
      </c>
      <c r="H385" s="1" t="s">
        <v>18</v>
      </c>
      <c r="I385" s="1" t="s">
        <v>19</v>
      </c>
      <c r="J385" s="1" t="s">
        <v>1818</v>
      </c>
      <c r="K385" s="1" t="s">
        <v>21</v>
      </c>
      <c r="L385" s="1" t="str">
        <f>HYPERLINK("https://files.afu.se/Downloads/Transcripts/Fade%20to%20Black%20(Jimmy%20Church)/2022 02 07 - FADE TO BLACK Radio - Ep. 1566 2022 CLE Recap Special_YBYRYrvQR7g - transcript (automated).pdf","Transcript Link")</f>
        <v>Transcript Link</v>
      </c>
      <c r="M385" s="2" t="str">
        <f>HYPERLINK("https://files.afu.se/Downloads/Transcripts/Fade%20to%20Black%20(Jimmy%20Church)/2022 02 07 - FADE TO BLACK Radio - Ep. 1566 2022 CLE Recap Special_YBYRYrvQR7g - transcript (automated).pdf","Transcript Link")</f>
        <v>Transcript Link</v>
      </c>
    </row>
    <row r="386" spans="1:13" ht="409.5">
      <c r="A386" s="1" t="s">
        <v>1819</v>
      </c>
      <c r="B386" s="1" t="s">
        <v>13</v>
      </c>
      <c r="C386" s="4" t="s">
        <v>1820</v>
      </c>
      <c r="D386" s="1" t="s">
        <v>1821</v>
      </c>
      <c r="E386" s="1" t="s">
        <v>1822</v>
      </c>
      <c r="F386" s="4" t="s">
        <v>5267</v>
      </c>
      <c r="G386" s="1" t="s">
        <v>17</v>
      </c>
      <c r="H386" s="1" t="s">
        <v>18</v>
      </c>
      <c r="I386" s="1" t="s">
        <v>19</v>
      </c>
      <c r="J386" s="1" t="s">
        <v>1823</v>
      </c>
      <c r="K386" s="1" t="s">
        <v>21</v>
      </c>
      <c r="L386" s="1" t="str">
        <f>HYPERLINK("https://files.afu.se/Downloads/Transcripts/Fade%20to%20Black%20(Jimmy%20Church)/2022 02 02 - FADE TO BLACK Radio - Ep. 1565 Fadernight_Fii4vTrbSxA - transcript (automated).pdf","Transcript Link")</f>
        <v>Transcript Link</v>
      </c>
      <c r="M386" s="2" t="str">
        <f>HYPERLINK("https://files.afu.se/Downloads/Transcripts/Fade%20to%20Black%20(Jimmy%20Church)/2022 02 02 - FADE TO BLACK Radio - Ep. 1565 Fadernight_Fii4vTrbSxA - transcript (automated).pdf","Transcript Link")</f>
        <v>Transcript Link</v>
      </c>
    </row>
    <row r="387" spans="1:13" ht="409.5">
      <c r="A387" s="1" t="s">
        <v>1824</v>
      </c>
      <c r="B387" s="1" t="s">
        <v>13</v>
      </c>
      <c r="C387" s="4" t="s">
        <v>1825</v>
      </c>
      <c r="D387" s="1" t="s">
        <v>1826</v>
      </c>
      <c r="E387" s="1" t="s">
        <v>1827</v>
      </c>
      <c r="F387" s="4" t="s">
        <v>5267</v>
      </c>
      <c r="G387" s="1" t="s">
        <v>17</v>
      </c>
      <c r="H387" s="1" t="s">
        <v>18</v>
      </c>
      <c r="I387" s="1" t="s">
        <v>19</v>
      </c>
      <c r="J387" s="1" t="s">
        <v>1828</v>
      </c>
      <c r="K387" s="1" t="s">
        <v>21</v>
      </c>
      <c r="L387" s="1" t="str">
        <f>HYPERLINK("https://files.afu.se/Downloads/Transcripts/Fade%20to%20Black%20(Jimmy%20Church)/2022 02 01 - FADE TO BLACK Radio - Ep. 1564 Marco Vigato_jPzDxDtiUXw - transcript (automated).pdf","Transcript Link")</f>
        <v>Transcript Link</v>
      </c>
      <c r="M387" s="2" t="str">
        <f>HYPERLINK("https://files.afu.se/Downloads/Transcripts/Fade%20to%20Black%20(Jimmy%20Church)/2022 02 01 - FADE TO BLACK Radio - Ep. 1564 Marco Vigato_jPzDxDtiUXw - transcript (automated).pdf","Transcript Link")</f>
        <v>Transcript Link</v>
      </c>
    </row>
    <row r="388" spans="1:13" ht="409.5">
      <c r="A388" s="1" t="s">
        <v>1829</v>
      </c>
      <c r="B388" s="1" t="s">
        <v>13</v>
      </c>
      <c r="C388" s="4" t="s">
        <v>1830</v>
      </c>
      <c r="D388" s="1" t="s">
        <v>1831</v>
      </c>
      <c r="E388" s="1" t="s">
        <v>1832</v>
      </c>
      <c r="F388" s="4" t="s">
        <v>5267</v>
      </c>
      <c r="G388" s="1" t="s">
        <v>17</v>
      </c>
      <c r="H388" s="1" t="s">
        <v>18</v>
      </c>
      <c r="I388" s="1" t="s">
        <v>19</v>
      </c>
      <c r="J388" s="1" t="s">
        <v>1833</v>
      </c>
      <c r="K388" s="1" t="s">
        <v>21</v>
      </c>
      <c r="L388" s="1" t="str">
        <f>HYPERLINK("https://files.afu.se/Downloads/Transcripts/Fade%20to%20Black%20(Jimmy%20Church)/2022 01 31 - FADE TO BLACK Radio - Ep. 1563 F2B Chrissy Newton_-dfMplS129Q - transcript (automated).pdf","Transcript Link")</f>
        <v>Transcript Link</v>
      </c>
      <c r="M388" s="2" t="str">
        <f>HYPERLINK("https://files.afu.se/Downloads/Transcripts/Fade%20to%20Black%20(Jimmy%20Church)/2022 01 31 - FADE TO BLACK Radio - Ep. 1563 F2B Chrissy Newton_-dfMplS129Q - transcript (automated).pdf","Transcript Link")</f>
        <v>Transcript Link</v>
      </c>
    </row>
    <row r="389" spans="1:13" ht="409.5">
      <c r="A389" s="1" t="s">
        <v>1834</v>
      </c>
      <c r="B389" s="1" t="s">
        <v>13</v>
      </c>
      <c r="C389" s="4" t="s">
        <v>1835</v>
      </c>
      <c r="D389" s="1" t="s">
        <v>1836</v>
      </c>
      <c r="E389" s="1" t="s">
        <v>1837</v>
      </c>
      <c r="F389" s="4" t="s">
        <v>5267</v>
      </c>
      <c r="G389" s="1" t="s">
        <v>17</v>
      </c>
      <c r="H389" s="1" t="s">
        <v>18</v>
      </c>
      <c r="I389" s="1" t="s">
        <v>19</v>
      </c>
      <c r="J389" s="1" t="s">
        <v>1838</v>
      </c>
      <c r="K389" s="1" t="s">
        <v>21</v>
      </c>
      <c r="L389" s="1" t="str">
        <f>HYPERLINK("https://files.afu.se/Downloads/Transcripts/Fade%20to%20Black%20(Jimmy%20Church)/2022 01 27 - FADE TO BLACK Radio - Ep. 1562 F2B Fadernight_TttcHo9ia2c - transcript (automated).pdf","Transcript Link")</f>
        <v>Transcript Link</v>
      </c>
      <c r="M389" s="2" t="str">
        <f>HYPERLINK("https://files.afu.se/Downloads/Transcripts/Fade%20to%20Black%20(Jimmy%20Church)/2022 01 27 - FADE TO BLACK Radio - Ep. 1562 F2B Fadernight_TttcHo9ia2c - transcript (automated).pdf","Transcript Link")</f>
        <v>Transcript Link</v>
      </c>
    </row>
    <row r="390" spans="1:13" ht="409.5">
      <c r="A390" s="1" t="s">
        <v>1839</v>
      </c>
      <c r="B390" s="1" t="s">
        <v>13</v>
      </c>
      <c r="C390" s="4" t="s">
        <v>1840</v>
      </c>
      <c r="D390" s="1" t="s">
        <v>1841</v>
      </c>
      <c r="E390" s="1" t="s">
        <v>1842</v>
      </c>
      <c r="F390" s="4" t="s">
        <v>5267</v>
      </c>
      <c r="G390" s="1" t="s">
        <v>17</v>
      </c>
      <c r="H390" s="1" t="s">
        <v>18</v>
      </c>
      <c r="I390" s="1" t="s">
        <v>19</v>
      </c>
      <c r="J390" s="1" t="s">
        <v>1843</v>
      </c>
      <c r="K390" s="1" t="s">
        <v>21</v>
      </c>
      <c r="L390" s="1" t="str">
        <f>HYPERLINK("https://files.afu.se/Downloads/Transcripts/Fade%20to%20Black%20(Jimmy%20Church)/2022 01 26 - FADE TO BLACK Radio - Ep. 1561 F2B Giorgio Tsoukalos_W1d1jhfF2QA - transcript (automated).pdf","Transcript Link")</f>
        <v>Transcript Link</v>
      </c>
      <c r="M390" s="2" t="str">
        <f>HYPERLINK("https://files.afu.se/Downloads/Transcripts/Fade%20to%20Black%20(Jimmy%20Church)/2022 01 26 - FADE TO BLACK Radio - Ep. 1561 F2B Giorgio Tsoukalos_W1d1jhfF2QA - transcript (automated).pdf","Transcript Link")</f>
        <v>Transcript Link</v>
      </c>
    </row>
    <row r="391" spans="1:13" ht="409.5">
      <c r="A391" s="1" t="s">
        <v>1844</v>
      </c>
      <c r="B391" s="1" t="s">
        <v>13</v>
      </c>
      <c r="C391" s="4" t="s">
        <v>1845</v>
      </c>
      <c r="D391" s="1" t="s">
        <v>1846</v>
      </c>
      <c r="E391" s="1" t="s">
        <v>1847</v>
      </c>
      <c r="F391" s="4" t="s">
        <v>5267</v>
      </c>
      <c r="G391" s="1" t="s">
        <v>17</v>
      </c>
      <c r="H391" s="1" t="s">
        <v>18</v>
      </c>
      <c r="I391" s="1" t="s">
        <v>19</v>
      </c>
      <c r="J391" s="1" t="s">
        <v>1848</v>
      </c>
      <c r="K391" s="1" t="s">
        <v>21</v>
      </c>
      <c r="L391" s="1" t="str">
        <f>HYPERLINK("https://files.afu.se/Downloads/Transcripts/Fade%20to%20Black%20(Jimmy%20Church)/2022 01 25 - FADE TO BLACK Radio - Ep. 1560 F2B Rick Levine_LwzSBe5fTfo - transcript (automated).pdf","Transcript Link")</f>
        <v>Transcript Link</v>
      </c>
      <c r="M391" s="2" t="str">
        <f>HYPERLINK("https://files.afu.se/Downloads/Transcripts/Fade%20to%20Black%20(Jimmy%20Church)/2022 01 25 - FADE TO BLACK Radio - Ep. 1560 F2B Rick Levine_LwzSBe5fTfo - transcript (automated).pdf","Transcript Link")</f>
        <v>Transcript Link</v>
      </c>
    </row>
    <row r="392" spans="1:13" ht="409.5">
      <c r="A392" s="1" t="s">
        <v>1849</v>
      </c>
      <c r="B392" s="1" t="s">
        <v>13</v>
      </c>
      <c r="C392" s="4" t="s">
        <v>1850</v>
      </c>
      <c r="D392" s="1" t="s">
        <v>1851</v>
      </c>
      <c r="E392" s="1" t="s">
        <v>1852</v>
      </c>
      <c r="F392" s="4" t="s">
        <v>5267</v>
      </c>
      <c r="G392" s="1" t="s">
        <v>17</v>
      </c>
      <c r="H392" s="1" t="s">
        <v>18</v>
      </c>
      <c r="I392" s="1" t="s">
        <v>19</v>
      </c>
      <c r="J392" s="1" t="s">
        <v>1853</v>
      </c>
      <c r="K392" s="1" t="s">
        <v>21</v>
      </c>
      <c r="L392" s="1" t="str">
        <f>HYPERLINK("https://files.afu.se/Downloads/Transcripts/Fade%20to%20Black%20(Jimmy%20Church)/2022 01 24 - FADE TO BLACK Radio - Ep. 1559 F2B F2B AMA_nPoGHdoyfUE - transcript (automated).pdf","Transcript Link")</f>
        <v>Transcript Link</v>
      </c>
      <c r="M392" s="2" t="str">
        <f>HYPERLINK("https://files.afu.se/Downloads/Transcripts/Fade%20to%20Black%20(Jimmy%20Church)/2022 01 24 - FADE TO BLACK Radio - Ep. 1559 F2B F2B AMA_nPoGHdoyfUE - transcript (automated).pdf","Transcript Link")</f>
        <v>Transcript Link</v>
      </c>
    </row>
    <row r="393" spans="1:13" ht="409.5">
      <c r="A393" s="1" t="s">
        <v>1854</v>
      </c>
      <c r="B393" s="1" t="s">
        <v>13</v>
      </c>
      <c r="C393" s="4" t="s">
        <v>1855</v>
      </c>
      <c r="D393" s="1" t="s">
        <v>1856</v>
      </c>
      <c r="E393" s="1" t="s">
        <v>1857</v>
      </c>
      <c r="F393" s="4" t="s">
        <v>5267</v>
      </c>
      <c r="G393" s="1" t="s">
        <v>17</v>
      </c>
      <c r="H393" s="1" t="s">
        <v>18</v>
      </c>
      <c r="I393" s="1" t="s">
        <v>19</v>
      </c>
      <c r="J393" s="1" t="s">
        <v>1858</v>
      </c>
      <c r="K393" s="1" t="s">
        <v>21</v>
      </c>
      <c r="L393" s="1" t="str">
        <f>HYPERLINK("https://files.afu.se/Downloads/Transcripts/Fade%20to%20Black%20(Jimmy%20Church)/2022 01 20 - FADE TO BLACK Radio - Ep. 1558 F2B Fadernight Open-Lines_EvDyVbFd0l4 - transcript (automated).pdf","Transcript Link")</f>
        <v>Transcript Link</v>
      </c>
      <c r="M393" s="2" t="str">
        <f>HYPERLINK("https://files.afu.se/Downloads/Transcripts/Fade%20to%20Black%20(Jimmy%20Church)/2022 01 20 - FADE TO BLACK Radio - Ep. 1558 F2B Fadernight Open-Lines_EvDyVbFd0l4 - transcript (automated).pdf","Transcript Link")</f>
        <v>Transcript Link</v>
      </c>
    </row>
    <row r="394" spans="1:13" ht="409.5">
      <c r="A394" s="1" t="s">
        <v>1859</v>
      </c>
      <c r="B394" s="1" t="s">
        <v>13</v>
      </c>
      <c r="C394" s="4" t="s">
        <v>1860</v>
      </c>
      <c r="D394" s="1" t="s">
        <v>1861</v>
      </c>
      <c r="E394" s="1" t="s">
        <v>1862</v>
      </c>
      <c r="F394" s="4" t="s">
        <v>5267</v>
      </c>
      <c r="G394" s="1" t="s">
        <v>17</v>
      </c>
      <c r="H394" s="1" t="s">
        <v>18</v>
      </c>
      <c r="I394" s="1" t="s">
        <v>19</v>
      </c>
      <c r="J394" s="1" t="s">
        <v>1863</v>
      </c>
      <c r="K394" s="1" t="s">
        <v>21</v>
      </c>
      <c r="L394" s="1" t="str">
        <f>HYPERLINK("https://files.afu.se/Downloads/Transcripts/Fade%20to%20Black%20(Jimmy%20Church)/2022 01 19 - FADE TO BLACK Radio - Ep. 1557 F2B Chris Plain_CbYVBU3EzyU - transcript (automated).pdf","Transcript Link")</f>
        <v>Transcript Link</v>
      </c>
      <c r="M394" s="2" t="str">
        <f>HYPERLINK("https://files.afu.se/Downloads/Transcripts/Fade%20to%20Black%20(Jimmy%20Church)/2022 01 19 - FADE TO BLACK Radio - Ep. 1557 F2B Chris Plain_CbYVBU3EzyU - transcript (automated).pdf","Transcript Link")</f>
        <v>Transcript Link</v>
      </c>
    </row>
    <row r="395" spans="1:13" ht="409.5">
      <c r="A395" s="1" t="s">
        <v>1864</v>
      </c>
      <c r="B395" s="1" t="s">
        <v>13</v>
      </c>
      <c r="C395" s="4" t="s">
        <v>1865</v>
      </c>
      <c r="D395" s="1" t="s">
        <v>1866</v>
      </c>
      <c r="E395" s="1" t="s">
        <v>1867</v>
      </c>
      <c r="F395" s="4" t="s">
        <v>5267</v>
      </c>
      <c r="G395" s="1" t="s">
        <v>17</v>
      </c>
      <c r="H395" s="1" t="s">
        <v>18</v>
      </c>
      <c r="I395" s="1" t="s">
        <v>19</v>
      </c>
      <c r="J395" s="1" t="s">
        <v>1868</v>
      </c>
      <c r="K395" s="1" t="s">
        <v>21</v>
      </c>
      <c r="L395" s="1" t="str">
        <f>HYPERLINK("https://files.afu.se/Downloads/Transcripts/Fade%20to%20Black%20(Jimmy%20Church)/2022 01 18 - FADE TO BLACK Radio - Ep. 1556 F2B Pete McCarthy_wPrHWAMU5IM - transcript (automated).pdf","Transcript Link")</f>
        <v>Transcript Link</v>
      </c>
      <c r="M395" s="2" t="str">
        <f>HYPERLINK("https://files.afu.se/Downloads/Transcripts/Fade%20to%20Black%20(Jimmy%20Church)/2022 01 18 - FADE TO BLACK Radio - Ep. 1556 F2B Pete McCarthy_wPrHWAMU5IM - transcript (automated).pdf","Transcript Link")</f>
        <v>Transcript Link</v>
      </c>
    </row>
    <row r="396" spans="1:13" ht="409.5">
      <c r="A396" s="1" t="s">
        <v>1869</v>
      </c>
      <c r="B396" s="1" t="s">
        <v>13</v>
      </c>
      <c r="C396" s="4" t="s">
        <v>1870</v>
      </c>
      <c r="D396" s="1" t="s">
        <v>1871</v>
      </c>
      <c r="E396" s="1" t="s">
        <v>1872</v>
      </c>
      <c r="F396" s="4" t="s">
        <v>5267</v>
      </c>
      <c r="G396" s="1" t="s">
        <v>17</v>
      </c>
      <c r="H396" s="1" t="s">
        <v>18</v>
      </c>
      <c r="I396" s="1" t="s">
        <v>19</v>
      </c>
      <c r="J396" s="1" t="s">
        <v>1873</v>
      </c>
      <c r="K396" s="1" t="s">
        <v>21</v>
      </c>
      <c r="L396" s="1" t="str">
        <f>HYPERLINK("https://files.afu.se/Downloads/Transcripts/Fade%20to%20Black%20(Jimmy%20Church)/2022 01 17 - FADE TO BLACK Radio - Ep. 1555 F2B Gail Thackray_Ocz0j5907TM - transcript (automated).pdf","Transcript Link")</f>
        <v>Transcript Link</v>
      </c>
      <c r="M396" s="2" t="str">
        <f>HYPERLINK("https://files.afu.se/Downloads/Transcripts/Fade%20to%20Black%20(Jimmy%20Church)/2022 01 17 - FADE TO BLACK Radio - Ep. 1555 F2B Gail Thackray_Ocz0j5907TM - transcript (automated).pdf","Transcript Link")</f>
        <v>Transcript Link</v>
      </c>
    </row>
    <row r="397" spans="1:13" ht="409.5">
      <c r="A397" s="1" t="s">
        <v>1874</v>
      </c>
      <c r="B397" s="1" t="s">
        <v>13</v>
      </c>
      <c r="C397" s="4" t="s">
        <v>1875</v>
      </c>
      <c r="D397" s="1" t="s">
        <v>1876</v>
      </c>
      <c r="E397" s="1" t="s">
        <v>1877</v>
      </c>
      <c r="F397" s="4" t="s">
        <v>5267</v>
      </c>
      <c r="G397" s="1" t="s">
        <v>17</v>
      </c>
      <c r="H397" s="1" t="s">
        <v>18</v>
      </c>
      <c r="I397" s="1" t="s">
        <v>19</v>
      </c>
      <c r="J397" s="1" t="s">
        <v>1878</v>
      </c>
      <c r="K397" s="1" t="s">
        <v>21</v>
      </c>
      <c r="L397" s="1" t="str">
        <f>HYPERLINK("https://files.afu.se/Downloads/Transcripts/Fade%20to%20Black%20(Jimmy%20Church)/2022 01 13 - FADE TO BLACK Radio - Ep. 1554 F2B Fadernight Open-Lines_UlCfIfKKzvs - transcript (automated).pdf","Transcript Link")</f>
        <v>Transcript Link</v>
      </c>
      <c r="M397" s="2" t="str">
        <f>HYPERLINK("https://files.afu.se/Downloads/Transcripts/Fade%20to%20Black%20(Jimmy%20Church)/2022 01 13 - FADE TO BLACK Radio - Ep. 1554 F2B Fadernight Open-Lines_UlCfIfKKzvs - transcript (automated).pdf","Transcript Link")</f>
        <v>Transcript Link</v>
      </c>
    </row>
    <row r="398" spans="1:13" ht="409.5">
      <c r="A398" s="1" t="s">
        <v>1879</v>
      </c>
      <c r="B398" s="1" t="s">
        <v>13</v>
      </c>
      <c r="C398" s="4" t="s">
        <v>1880</v>
      </c>
      <c r="D398" s="1" t="s">
        <v>1881</v>
      </c>
      <c r="E398" s="1" t="s">
        <v>1882</v>
      </c>
      <c r="F398" s="4" t="s">
        <v>5267</v>
      </c>
      <c r="G398" s="1" t="s">
        <v>17</v>
      </c>
      <c r="H398" s="1" t="s">
        <v>18</v>
      </c>
      <c r="I398" s="1" t="s">
        <v>19</v>
      </c>
      <c r="J398" s="1" t="s">
        <v>1883</v>
      </c>
      <c r="K398" s="1" t="s">
        <v>21</v>
      </c>
      <c r="L398" s="1" t="str">
        <f>HYPERLINK("https://files.afu.se/Downloads/Transcripts/Fade%20to%20Black%20(Jimmy%20Church)/2022 01 12 - FADE TO BLACK Radio - Ep. 1553 F2B Susan Slaughter, Serena Wright Taylor_6udoqz5rUoE - transcript (automated).pdf","Transcript Link")</f>
        <v>Transcript Link</v>
      </c>
      <c r="M398" s="2" t="str">
        <f>HYPERLINK("https://files.afu.se/Downloads/Transcripts/Fade%20to%20Black%20(Jimmy%20Church)/2022 01 12 - FADE TO BLACK Radio - Ep. 1553 F2B Susan Slaughter, Serena Wright Taylor_6udoqz5rUoE - transcript (automated).pdf","Transcript Link")</f>
        <v>Transcript Link</v>
      </c>
    </row>
    <row r="399" spans="1:13" ht="409.5">
      <c r="A399" s="1" t="s">
        <v>1884</v>
      </c>
      <c r="B399" s="1" t="s">
        <v>13</v>
      </c>
      <c r="C399" s="4" t="s">
        <v>1885</v>
      </c>
      <c r="D399" s="1" t="s">
        <v>1886</v>
      </c>
      <c r="E399" s="1" t="s">
        <v>1887</v>
      </c>
      <c r="F399" s="4" t="s">
        <v>5267</v>
      </c>
      <c r="G399" s="1" t="s">
        <v>17</v>
      </c>
      <c r="H399" s="1" t="s">
        <v>18</v>
      </c>
      <c r="I399" s="1" t="s">
        <v>19</v>
      </c>
      <c r="J399" s="1" t="s">
        <v>1888</v>
      </c>
      <c r="K399" s="1" t="s">
        <v>21</v>
      </c>
      <c r="L399" s="1" t="str">
        <f>HYPERLINK("https://files.afu.se/Downloads/Transcripts/Fade%20to%20Black%20(Jimmy%20Church)/2022 01 11 - FADE TO BLACK Radio - Ep. 1552 F2B Emily Harrison_cAsOVFAeAA4 - transcript (automated).pdf","Transcript Link")</f>
        <v>Transcript Link</v>
      </c>
      <c r="M399" s="2" t="str">
        <f>HYPERLINK("https://files.afu.se/Downloads/Transcripts/Fade%20to%20Black%20(Jimmy%20Church)/2022 01 11 - FADE TO BLACK Radio - Ep. 1552 F2B Emily Harrison_cAsOVFAeAA4 - transcript (automated).pdf","Transcript Link")</f>
        <v>Transcript Link</v>
      </c>
    </row>
    <row r="400" spans="1:13" ht="409.5">
      <c r="A400" s="1" t="s">
        <v>1889</v>
      </c>
      <c r="B400" s="1" t="s">
        <v>13</v>
      </c>
      <c r="C400" s="4" t="s">
        <v>1890</v>
      </c>
      <c r="D400" s="1" t="s">
        <v>1891</v>
      </c>
      <c r="E400" s="1" t="s">
        <v>1892</v>
      </c>
      <c r="F400" s="4" t="s">
        <v>5267</v>
      </c>
      <c r="G400" s="1" t="s">
        <v>17</v>
      </c>
      <c r="H400" s="1" t="s">
        <v>18</v>
      </c>
      <c r="I400" s="1" t="s">
        <v>19</v>
      </c>
      <c r="J400" s="1" t="s">
        <v>1893</v>
      </c>
      <c r="K400" s="1" t="s">
        <v>21</v>
      </c>
      <c r="L400" s="1" t="str">
        <f>HYPERLINK("https://files.afu.se/Downloads/Transcripts/Fade%20to%20Black%20(Jimmy%20Church)/2022 01 10 - FADE TO BLACK Radio - Ep. 1551 F2B Micah Hanks_B9nnCFgRmKQ - transcript (automated).pdf","Transcript Link")</f>
        <v>Transcript Link</v>
      </c>
      <c r="M400" s="2" t="str">
        <f>HYPERLINK("https://files.afu.se/Downloads/Transcripts/Fade%20to%20Black%20(Jimmy%20Church)/2022 01 10 - FADE TO BLACK Radio - Ep. 1551 F2B Micah Hanks_B9nnCFgRmKQ - transcript (automated).pdf","Transcript Link")</f>
        <v>Transcript Link</v>
      </c>
    </row>
    <row r="401" spans="1:13" ht="409.5">
      <c r="A401" s="1" t="s">
        <v>1894</v>
      </c>
      <c r="B401" s="1" t="s">
        <v>13</v>
      </c>
      <c r="C401" s="4" t="s">
        <v>1895</v>
      </c>
      <c r="D401" s="1" t="s">
        <v>1896</v>
      </c>
      <c r="E401" s="1" t="s">
        <v>1897</v>
      </c>
      <c r="F401" s="4" t="s">
        <v>5267</v>
      </c>
      <c r="G401" s="1" t="s">
        <v>17</v>
      </c>
      <c r="H401" s="1" t="s">
        <v>18</v>
      </c>
      <c r="I401" s="1" t="s">
        <v>19</v>
      </c>
      <c r="J401" s="1" t="s">
        <v>1898</v>
      </c>
      <c r="K401" s="1" t="s">
        <v>21</v>
      </c>
      <c r="L401" s="1" t="str">
        <f>HYPERLINK("https://files.afu.se/Downloads/Transcripts/Fade%20to%20Black%20(Jimmy%20Church)/2022 01 06 - FADE TO BLACK Radio - Ep. 1550 F2B Linda Moulton Howe_LsHHNcJbkSQ - transcript (automated).pdf","Transcript Link")</f>
        <v>Transcript Link</v>
      </c>
      <c r="M401" s="2" t="str">
        <f>HYPERLINK("https://files.afu.se/Downloads/Transcripts/Fade%20to%20Black%20(Jimmy%20Church)/2022 01 06 - FADE TO BLACK Radio - Ep. 1550 F2B Linda Moulton Howe_LsHHNcJbkSQ - transcript (automated).pdf","Transcript Link")</f>
        <v>Transcript Link</v>
      </c>
    </row>
    <row r="402" spans="1:13" ht="409.5">
      <c r="A402" s="1" t="s">
        <v>1899</v>
      </c>
      <c r="B402" s="1" t="s">
        <v>13</v>
      </c>
      <c r="C402" s="4" t="s">
        <v>1900</v>
      </c>
      <c r="D402" s="1" t="s">
        <v>1901</v>
      </c>
      <c r="E402" s="1" t="s">
        <v>1902</v>
      </c>
      <c r="F402" s="4" t="s">
        <v>5267</v>
      </c>
      <c r="G402" s="1" t="s">
        <v>17</v>
      </c>
      <c r="H402" s="1" t="s">
        <v>18</v>
      </c>
      <c r="I402" s="1" t="s">
        <v>19</v>
      </c>
      <c r="J402" s="1" t="s">
        <v>1903</v>
      </c>
      <c r="K402" s="1" t="s">
        <v>21</v>
      </c>
      <c r="L402" s="1" t="str">
        <f>HYPERLINK("https://files.afu.se/Downloads/Transcripts/Fade%20to%20Black%20(Jimmy%20Church)/2022 01 05 - FADE TO BLACK Radio - Ep. 1549 F2B Chad Calek_4o9_CX2x_WI - transcript (automated).pdf","Transcript Link")</f>
        <v>Transcript Link</v>
      </c>
      <c r="M402" s="2" t="str">
        <f>HYPERLINK("https://files.afu.se/Downloads/Transcripts/Fade%20to%20Black%20(Jimmy%20Church)/2022 01 05 - FADE TO BLACK Radio - Ep. 1549 F2B Chad Calek_4o9_CX2x_WI - transcript (automated).pdf","Transcript Link")</f>
        <v>Transcript Link</v>
      </c>
    </row>
    <row r="403" spans="1:13" ht="409.5">
      <c r="A403" s="1" t="s">
        <v>1904</v>
      </c>
      <c r="B403" s="1" t="s">
        <v>13</v>
      </c>
      <c r="C403" s="4" t="s">
        <v>1905</v>
      </c>
      <c r="D403" s="1" t="s">
        <v>1906</v>
      </c>
      <c r="E403" s="1" t="s">
        <v>1907</v>
      </c>
      <c r="F403" s="4" t="s">
        <v>5267</v>
      </c>
      <c r="G403" s="1" t="s">
        <v>17</v>
      </c>
      <c r="H403" s="1" t="s">
        <v>18</v>
      </c>
      <c r="I403" s="1" t="s">
        <v>19</v>
      </c>
      <c r="J403" s="1" t="s">
        <v>1908</v>
      </c>
      <c r="K403" s="1" t="s">
        <v>21</v>
      </c>
      <c r="L403" s="1" t="str">
        <f>HYPERLINK("https://files.afu.se/Downloads/Transcripts/Fade%20to%20Black%20(Jimmy%20Church)/2022 01 04 - FADE TO BLACK Radio - Ep. 1548 F2B Don Schmitt_sYp0D8PtKK4 - transcript (automated).pdf","Transcript Link")</f>
        <v>Transcript Link</v>
      </c>
      <c r="M403" s="2" t="str">
        <f>HYPERLINK("https://files.afu.se/Downloads/Transcripts/Fade%20to%20Black%20(Jimmy%20Church)/2022 01 04 - FADE TO BLACK Radio - Ep. 1548 F2B Don Schmitt_sYp0D8PtKK4 - transcript (automated).pdf","Transcript Link")</f>
        <v>Transcript Link</v>
      </c>
    </row>
    <row r="404" spans="1:13" ht="409.5">
      <c r="A404" s="1" t="s">
        <v>1909</v>
      </c>
      <c r="B404" s="1" t="s">
        <v>13</v>
      </c>
      <c r="C404" s="4" t="s">
        <v>1910</v>
      </c>
      <c r="D404" s="1" t="s">
        <v>1911</v>
      </c>
      <c r="E404" s="1" t="s">
        <v>1912</v>
      </c>
      <c r="F404" s="4" t="s">
        <v>5267</v>
      </c>
      <c r="G404" s="1" t="s">
        <v>17</v>
      </c>
      <c r="H404" s="1" t="s">
        <v>18</v>
      </c>
      <c r="I404" s="1" t="s">
        <v>19</v>
      </c>
      <c r="J404" s="1" t="s">
        <v>1913</v>
      </c>
      <c r="K404" s="1" t="s">
        <v>21</v>
      </c>
      <c r="L404" s="1" t="str">
        <f>HYPERLINK("https://files.afu.se/Downloads/Transcripts/Fade%20to%20Black%20(Jimmy%20Church)/2022 01 03 - FADE TO BLACK Radio - Ep. 1547 F2B Reuben Langdon_JD_-diHpJdo - transcript (automated).pdf","Transcript Link")</f>
        <v>Transcript Link</v>
      </c>
      <c r="M404" s="2" t="str">
        <f>HYPERLINK("https://files.afu.se/Downloads/Transcripts/Fade%20to%20Black%20(Jimmy%20Church)/2022 01 03 - FADE TO BLACK Radio - Ep. 1547 F2B Reuben Langdon_JD_-diHpJdo - transcript (automated).pdf","Transcript Link")</f>
        <v>Transcript Link</v>
      </c>
    </row>
    <row r="405" spans="1:13" ht="409.5">
      <c r="A405" s="1" t="s">
        <v>1914</v>
      </c>
      <c r="B405" s="1" t="s">
        <v>13</v>
      </c>
      <c r="C405" s="4" t="s">
        <v>1915</v>
      </c>
      <c r="D405" s="1" t="s">
        <v>1916</v>
      </c>
      <c r="E405" s="1" t="s">
        <v>1917</v>
      </c>
      <c r="F405" s="4" t="s">
        <v>5267</v>
      </c>
      <c r="G405" s="1" t="s">
        <v>17</v>
      </c>
      <c r="H405" s="1" t="s">
        <v>18</v>
      </c>
      <c r="I405" s="1" t="s">
        <v>19</v>
      </c>
      <c r="J405" s="1" t="s">
        <v>1918</v>
      </c>
      <c r="K405" s="1" t="s">
        <v>21</v>
      </c>
      <c r="L405" s="1" t="str">
        <f>HYPERLINK("https://files.afu.se/Downloads/Transcripts/Fade%20to%20Black%20(Jimmy%20Church)/2021 12 30 - FADE TO BLACK Radio - Ep. 1546 F2B Last Show of 2021_HkX1oq0wR7k - transcript (automated).pdf","Transcript Link")</f>
        <v>Transcript Link</v>
      </c>
      <c r="M405" s="2" t="str">
        <f>HYPERLINK("https://files.afu.se/Downloads/Transcripts/Fade%20to%20Black%20(Jimmy%20Church)/2021 12 30 - FADE TO BLACK Radio - Ep. 1546 F2B Last Show of 2021_HkX1oq0wR7k - transcript (automated).pdf","Transcript Link")</f>
        <v>Transcript Link</v>
      </c>
    </row>
    <row r="406" spans="1:13" ht="409.5">
      <c r="A406" s="1" t="s">
        <v>1919</v>
      </c>
      <c r="B406" s="1" t="s">
        <v>13</v>
      </c>
      <c r="C406" s="4" t="s">
        <v>1920</v>
      </c>
      <c r="D406" s="1" t="s">
        <v>1921</v>
      </c>
      <c r="E406" s="1" t="s">
        <v>1922</v>
      </c>
      <c r="F406" s="4" t="s">
        <v>5267</v>
      </c>
      <c r="G406" s="1" t="s">
        <v>17</v>
      </c>
      <c r="H406" s="1" t="s">
        <v>18</v>
      </c>
      <c r="I406" s="1" t="s">
        <v>19</v>
      </c>
      <c r="J406" s="1" t="s">
        <v>1923</v>
      </c>
      <c r="K406" s="1" t="s">
        <v>21</v>
      </c>
      <c r="L406" s="1" t="str">
        <f>HYPERLINK("https://files.afu.se/Downloads/Transcripts/Fade%20to%20Black%20(Jimmy%20Church)/2021 12 29 - FADE TO BLACK Radio - Ep. 1545 F2B Richard Dolan__FQrOs5yQ6E - transcript (automated).pdf","Transcript Link")</f>
        <v>Transcript Link</v>
      </c>
      <c r="M406" s="2" t="str">
        <f>HYPERLINK("https://files.afu.se/Downloads/Transcripts/Fade%20to%20Black%20(Jimmy%20Church)/2021 12 29 - FADE TO BLACK Radio - Ep. 1545 F2B Richard Dolan__FQrOs5yQ6E - transcript (automated).pdf","Transcript Link")</f>
        <v>Transcript Link</v>
      </c>
    </row>
    <row r="407" spans="1:13" ht="409.5">
      <c r="A407" s="1" t="s">
        <v>1924</v>
      </c>
      <c r="B407" s="1" t="s">
        <v>13</v>
      </c>
      <c r="C407" s="4" t="s">
        <v>1925</v>
      </c>
      <c r="D407" s="1" t="s">
        <v>1926</v>
      </c>
      <c r="E407" s="1" t="s">
        <v>1927</v>
      </c>
      <c r="F407" s="4" t="s">
        <v>5267</v>
      </c>
      <c r="G407" s="1" t="s">
        <v>17</v>
      </c>
      <c r="H407" s="1" t="s">
        <v>18</v>
      </c>
      <c r="I407" s="1" t="s">
        <v>19</v>
      </c>
      <c r="J407" s="1" t="s">
        <v>1928</v>
      </c>
      <c r="K407" s="1" t="s">
        <v>21</v>
      </c>
      <c r="L407" s="1" t="str">
        <f>HYPERLINK("https://files.afu.se/Downloads/Transcripts/Fade%20to%20Black%20(Jimmy%20Church)/2021 12 28 - FADE TO BLACK Radio - Ep. 1544 F2B Peter Robbins_S8XNSA_tLOQ - transcript (automated).pdf","Transcript Link")</f>
        <v>Transcript Link</v>
      </c>
      <c r="M407" s="2" t="str">
        <f>HYPERLINK("https://files.afu.se/Downloads/Transcripts/Fade%20to%20Black%20(Jimmy%20Church)/2021 12 28 - FADE TO BLACK Radio - Ep. 1544 F2B Peter Robbins_S8XNSA_tLOQ - transcript (automated).pdf","Transcript Link")</f>
        <v>Transcript Link</v>
      </c>
    </row>
    <row r="408" spans="1:13" ht="409.5">
      <c r="A408" s="1" t="s">
        <v>1929</v>
      </c>
      <c r="B408" s="1" t="s">
        <v>13</v>
      </c>
      <c r="C408" s="4" t="s">
        <v>1930</v>
      </c>
      <c r="D408" s="1" t="s">
        <v>1931</v>
      </c>
      <c r="E408" s="1" t="s">
        <v>1932</v>
      </c>
      <c r="F408" s="4" t="s">
        <v>5267</v>
      </c>
      <c r="G408" s="1" t="s">
        <v>17</v>
      </c>
      <c r="H408" s="1" t="s">
        <v>18</v>
      </c>
      <c r="I408" s="1" t="s">
        <v>19</v>
      </c>
      <c r="J408" s="1" t="s">
        <v>1933</v>
      </c>
      <c r="K408" s="1" t="s">
        <v>21</v>
      </c>
      <c r="L408" s="1" t="str">
        <f>HYPERLINK("https://files.afu.se/Downloads/Transcripts/Fade%20to%20Black%20(Jimmy%20Church)/2021 12 27 - FADE TO BLACK Radio - Ep. 1543 F2B Adam Apollo_kK-Y3JPcdVs - transcript (automated).pdf","Transcript Link")</f>
        <v>Transcript Link</v>
      </c>
      <c r="M408" s="2" t="str">
        <f>HYPERLINK("https://files.afu.se/Downloads/Transcripts/Fade%20to%20Black%20(Jimmy%20Church)/2021 12 27 - FADE TO BLACK Radio - Ep. 1543 F2B Adam Apollo_kK-Y3JPcdVs - transcript (automated).pdf","Transcript Link")</f>
        <v>Transcript Link</v>
      </c>
    </row>
    <row r="409" spans="1:13" ht="409.5">
      <c r="A409" s="1" t="s">
        <v>1934</v>
      </c>
      <c r="B409" s="1" t="s">
        <v>13</v>
      </c>
      <c r="C409" s="4" t="s">
        <v>1935</v>
      </c>
      <c r="D409" s="1" t="s">
        <v>1936</v>
      </c>
      <c r="E409" s="1" t="s">
        <v>1937</v>
      </c>
      <c r="F409" s="4" t="s">
        <v>5267</v>
      </c>
      <c r="G409" s="1" t="s">
        <v>17</v>
      </c>
      <c r="H409" s="1" t="s">
        <v>18</v>
      </c>
      <c r="I409" s="1" t="s">
        <v>19</v>
      </c>
      <c r="J409" s="1" t="s">
        <v>1938</v>
      </c>
      <c r="K409" s="1" t="s">
        <v>21</v>
      </c>
      <c r="L409" s="1" t="str">
        <f>HYPERLINK("https://files.afu.se/Downloads/Transcripts/Fade%20to%20Black%20(Jimmy%20Church)/2021 12 21 - FADE TO BLACK Radio - Ep. 1542 F2B Fader Christmas_6Vt9j9bNa30 - transcript (automated).pdf","Transcript Link")</f>
        <v>Transcript Link</v>
      </c>
      <c r="M409" s="2" t="str">
        <f>HYPERLINK("https://files.afu.se/Downloads/Transcripts/Fade%20to%20Black%20(Jimmy%20Church)/2021 12 21 - FADE TO BLACK Radio - Ep. 1542 F2B Fader Christmas_6Vt9j9bNa30 - transcript (automated).pdf","Transcript Link")</f>
        <v>Transcript Link</v>
      </c>
    </row>
    <row r="410" spans="1:13" ht="409.5">
      <c r="A410" s="1" t="s">
        <v>1939</v>
      </c>
      <c r="B410" s="1" t="s">
        <v>13</v>
      </c>
      <c r="C410" s="4" t="s">
        <v>1940</v>
      </c>
      <c r="D410" s="1" t="s">
        <v>1941</v>
      </c>
      <c r="E410" s="1" t="s">
        <v>1942</v>
      </c>
      <c r="F410" s="4" t="s">
        <v>5267</v>
      </c>
      <c r="G410" s="1" t="s">
        <v>17</v>
      </c>
      <c r="H410" s="1" t="s">
        <v>18</v>
      </c>
      <c r="I410" s="1" t="s">
        <v>19</v>
      </c>
      <c r="J410" s="1" t="s">
        <v>1943</v>
      </c>
      <c r="K410" s="1" t="s">
        <v>21</v>
      </c>
      <c r="L410" s="1" t="str">
        <f>HYPERLINK("https://files.afu.se/Downloads/Transcripts/Fade%20to%20Black%20(Jimmy%20Church)/2021 12 20 - FADE TO BLACK Radio - Ep. 1541 F2B Jonny Enoch_nZ9gcrGZ9_Y - transcript (automated).pdf","Transcript Link")</f>
        <v>Transcript Link</v>
      </c>
      <c r="M410" s="2" t="str">
        <f>HYPERLINK("https://files.afu.se/Downloads/Transcripts/Fade%20to%20Black%20(Jimmy%20Church)/2021 12 20 - FADE TO BLACK Radio - Ep. 1541 F2B Jonny Enoch_nZ9gcrGZ9_Y - transcript (automated).pdf","Transcript Link")</f>
        <v>Transcript Link</v>
      </c>
    </row>
    <row r="411" spans="1:13" ht="165">
      <c r="A411" s="1" t="s">
        <v>1944</v>
      </c>
      <c r="B411" s="1" t="s">
        <v>13</v>
      </c>
      <c r="C411" s="4" t="s">
        <v>1945</v>
      </c>
      <c r="D411" s="1" t="s">
        <v>1946</v>
      </c>
      <c r="E411" s="1" t="s">
        <v>1947</v>
      </c>
      <c r="F411" s="4" t="s">
        <v>5267</v>
      </c>
      <c r="G411" s="1" t="s">
        <v>17</v>
      </c>
      <c r="H411" s="1" t="s">
        <v>18</v>
      </c>
      <c r="I411" s="1" t="s">
        <v>19</v>
      </c>
      <c r="J411" s="1" t="s">
        <v>1948</v>
      </c>
      <c r="K411" s="1" t="s">
        <v>21</v>
      </c>
      <c r="L411" s="1" t="str">
        <f>HYPERLINK("https://files.afu.se/Downloads/Transcripts/Fade%20to%20Black%20(Jimmy%20Church)/2021 12 17 - FADE TO BLACK Radio - Livestream w  Avi Loeb, William Henry, Chris Issa and Jimmy Church_6ZCCTFqP76w - transcript (automated).pdf","Transcript Link")</f>
        <v>Transcript Link</v>
      </c>
      <c r="M411" s="2" t="str">
        <f>HYPERLINK("https://files.afu.se/Downloads/Transcripts/Fade%20to%20Black%20(Jimmy%20Church)/2021 12 17 - FADE TO BLACK Radio - Livestream w  Avi Loeb, William Henry, Chris Issa and Jimmy Church_6ZCCTFqP76w - transcript (automated).pdf","Transcript Link")</f>
        <v>Transcript Link</v>
      </c>
    </row>
    <row r="412" spans="1:13" ht="409.5">
      <c r="A412" s="1" t="s">
        <v>1949</v>
      </c>
      <c r="B412" s="1" t="s">
        <v>13</v>
      </c>
      <c r="C412" s="4" t="s">
        <v>1950</v>
      </c>
      <c r="D412" s="1" t="s">
        <v>1951</v>
      </c>
      <c r="E412" s="1" t="s">
        <v>1952</v>
      </c>
      <c r="F412" s="4" t="s">
        <v>5267</v>
      </c>
      <c r="G412" s="1" t="s">
        <v>17</v>
      </c>
      <c r="H412" s="1" t="s">
        <v>18</v>
      </c>
      <c r="I412" s="1" t="s">
        <v>19</v>
      </c>
      <c r="J412" s="1" t="s">
        <v>1953</v>
      </c>
      <c r="K412" s="1" t="s">
        <v>21</v>
      </c>
      <c r="L412" s="1" t="str">
        <f>HYPERLINK("https://files.afu.se/Downloads/Transcripts/Fade%20to%20Black%20(Jimmy%20Church)/2021 12 16 - FADE TO BLACK Radio - Ep. 1540 F2B Fadernight_8Cqckh9UWCE - transcript (automated).pdf","Transcript Link")</f>
        <v>Transcript Link</v>
      </c>
      <c r="M412" s="2" t="str">
        <f>HYPERLINK("https://files.afu.se/Downloads/Transcripts/Fade%20to%20Black%20(Jimmy%20Church)/2021 12 16 - FADE TO BLACK Radio - Ep. 1540 F2B Fadernight_8Cqckh9UWCE - transcript (automated).pdf","Transcript Link")</f>
        <v>Transcript Link</v>
      </c>
    </row>
    <row r="413" spans="1:13" ht="409.5">
      <c r="A413" s="1" t="s">
        <v>1954</v>
      </c>
      <c r="B413" s="1" t="s">
        <v>13</v>
      </c>
      <c r="C413" s="4" t="s">
        <v>1955</v>
      </c>
      <c r="D413" s="1" t="s">
        <v>1956</v>
      </c>
      <c r="E413" s="1" t="s">
        <v>1957</v>
      </c>
      <c r="F413" s="4" t="s">
        <v>5267</v>
      </c>
      <c r="G413" s="1" t="s">
        <v>17</v>
      </c>
      <c r="H413" s="1" t="s">
        <v>18</v>
      </c>
      <c r="I413" s="1" t="s">
        <v>19</v>
      </c>
      <c r="J413" s="1" t="s">
        <v>1958</v>
      </c>
      <c r="K413" s="1" t="s">
        <v>21</v>
      </c>
      <c r="L413" s="1" t="str">
        <f>HYPERLINK("https://files.afu.se/Downloads/Transcripts/Fade%20to%20Black%20(Jimmy%20Church)/2021 12 15 - FADE TO BLACK Radio - Ep. 1539 F2B Rudy Sarzo_H8GZLXGXgZI - transcript (automated).pdf","Transcript Link")</f>
        <v>Transcript Link</v>
      </c>
      <c r="M413" s="2" t="str">
        <f>HYPERLINK("https://files.afu.se/Downloads/Transcripts/Fade%20to%20Black%20(Jimmy%20Church)/2021 12 15 - FADE TO BLACK Radio - Ep. 1539 F2B Rudy Sarzo_H8GZLXGXgZI - transcript (automated).pdf","Transcript Link")</f>
        <v>Transcript Link</v>
      </c>
    </row>
    <row r="414" spans="1:13" ht="409.5">
      <c r="A414" s="1" t="s">
        <v>1959</v>
      </c>
      <c r="B414" s="1" t="s">
        <v>13</v>
      </c>
      <c r="C414" s="4" t="s">
        <v>1960</v>
      </c>
      <c r="D414" s="1" t="s">
        <v>1961</v>
      </c>
      <c r="E414" s="1" t="s">
        <v>1962</v>
      </c>
      <c r="F414" s="4" t="s">
        <v>5267</v>
      </c>
      <c r="G414" s="1" t="s">
        <v>17</v>
      </c>
      <c r="H414" s="1" t="s">
        <v>18</v>
      </c>
      <c r="I414" s="1" t="s">
        <v>19</v>
      </c>
      <c r="J414" s="1" t="s">
        <v>1963</v>
      </c>
      <c r="K414" s="1" t="s">
        <v>21</v>
      </c>
      <c r="L414" s="1" t="str">
        <f>HYPERLINK("https://files.afu.se/Downloads/Transcripts/Fade%20to%20Black%20(Jimmy%20Church)/2021 12 14 - FADE TO BLACK Radio - Ep. 1538 F2B Jason Martell_GwjB25RBtZM - transcript (automated).pdf","Transcript Link")</f>
        <v>Transcript Link</v>
      </c>
      <c r="M414" s="2" t="str">
        <f>HYPERLINK("https://files.afu.se/Downloads/Transcripts/Fade%20to%20Black%20(Jimmy%20Church)/2021 12 14 - FADE TO BLACK Radio - Ep. 1538 F2B Jason Martell_GwjB25RBtZM - transcript (automated).pdf","Transcript Link")</f>
        <v>Transcript Link</v>
      </c>
    </row>
    <row r="415" spans="1:13" ht="409.5">
      <c r="A415" s="1" t="s">
        <v>1964</v>
      </c>
      <c r="B415" s="1" t="s">
        <v>13</v>
      </c>
      <c r="C415" s="4" t="s">
        <v>1965</v>
      </c>
      <c r="D415" s="1" t="s">
        <v>1966</v>
      </c>
      <c r="E415" s="1" t="s">
        <v>1967</v>
      </c>
      <c r="F415" s="4" t="s">
        <v>5267</v>
      </c>
      <c r="G415" s="1" t="s">
        <v>17</v>
      </c>
      <c r="H415" s="1" t="s">
        <v>18</v>
      </c>
      <c r="I415" s="1" t="s">
        <v>19</v>
      </c>
      <c r="J415" s="1" t="s">
        <v>1968</v>
      </c>
      <c r="K415" s="1" t="s">
        <v>21</v>
      </c>
      <c r="L415" s="1" t="str">
        <f>HYPERLINK("https://files.afu.se/Downloads/Transcripts/Fade%20to%20Black%20(Jimmy%20Church)/2021 12 13 - FADE TO BLACK Radio - Ep. 1537 F2B Caroline Cory_f1KsdS_qqj0 - transcript (automated).pdf","Transcript Link")</f>
        <v>Transcript Link</v>
      </c>
      <c r="M415" s="2" t="str">
        <f>HYPERLINK("https://files.afu.se/Downloads/Transcripts/Fade%20to%20Black%20(Jimmy%20Church)/2021 12 13 - FADE TO BLACK Radio - Ep. 1537 F2B Caroline Cory_f1KsdS_qqj0 - transcript (automated).pdf","Transcript Link")</f>
        <v>Transcript Link</v>
      </c>
    </row>
    <row r="416" spans="1:13" ht="300">
      <c r="A416" s="1" t="s">
        <v>1969</v>
      </c>
      <c r="B416" s="1" t="s">
        <v>13</v>
      </c>
      <c r="C416" s="4" t="s">
        <v>1970</v>
      </c>
      <c r="D416" s="1" t="s">
        <v>1971</v>
      </c>
      <c r="E416" s="1" t="s">
        <v>1972</v>
      </c>
      <c r="F416" s="4" t="s">
        <v>5267</v>
      </c>
      <c r="G416" s="1" t="s">
        <v>17</v>
      </c>
      <c r="H416" s="1" t="s">
        <v>18</v>
      </c>
      <c r="I416" s="1" t="s">
        <v>19</v>
      </c>
      <c r="J416" s="1" t="s">
        <v>1973</v>
      </c>
      <c r="K416" s="1" t="s">
        <v>21</v>
      </c>
      <c r="L416" s="1" t="str">
        <f>HYPERLINK("https://files.afu.se/Downloads/Transcripts/Fade%20to%20Black%20(Jimmy%20Church)/2021 12 10 - FADE TO BLACK Radio - Livestream w  Billy Carson Leon Kennedy_Im4B_pb9DCc - transcript (automated).pdf","Transcript Link")</f>
        <v>Transcript Link</v>
      </c>
      <c r="M416" s="2" t="str">
        <f>HYPERLINK("https://files.afu.se/Downloads/Transcripts/Fade%20to%20Black%20(Jimmy%20Church)/2021 12 10 - FADE TO BLACK Radio - Livestream w  Billy Carson Leon Kennedy_Im4B_pb9DCc - transcript (automated).pdf","Transcript Link")</f>
        <v>Transcript Link</v>
      </c>
    </row>
    <row r="417" spans="1:13" ht="409.5">
      <c r="A417" s="1" t="s">
        <v>1974</v>
      </c>
      <c r="B417" s="1" t="s">
        <v>13</v>
      </c>
      <c r="C417" s="4" t="s">
        <v>1975</v>
      </c>
      <c r="D417" s="1" t="s">
        <v>1976</v>
      </c>
      <c r="E417" s="1" t="s">
        <v>1977</v>
      </c>
      <c r="F417" s="4" t="s">
        <v>5267</v>
      </c>
      <c r="G417" s="1" t="s">
        <v>17</v>
      </c>
      <c r="H417" s="1" t="s">
        <v>18</v>
      </c>
      <c r="I417" s="1" t="s">
        <v>19</v>
      </c>
      <c r="J417" s="1" t="s">
        <v>1978</v>
      </c>
      <c r="K417" s="1" t="s">
        <v>21</v>
      </c>
      <c r="L417" s="1" t="str">
        <f>HYPERLINK("https://files.afu.se/Downloads/Transcripts/Fade%20to%20Black%20(Jimmy%20Church)/2021 12 09 - FADE TO BLACK Radio - Ep. 1536 F2B Fadernight_wLq8syhnVHY - transcript (automated).pdf","Transcript Link")</f>
        <v>Transcript Link</v>
      </c>
      <c r="M417" s="2" t="str">
        <f>HYPERLINK("https://files.afu.se/Downloads/Transcripts/Fade%20to%20Black%20(Jimmy%20Church)/2021 12 09 - FADE TO BLACK Radio - Ep. 1536 F2B Fadernight_wLq8syhnVHY - transcript (automated).pdf","Transcript Link")</f>
        <v>Transcript Link</v>
      </c>
    </row>
    <row r="418" spans="1:13" ht="409.5">
      <c r="A418" s="1" t="s">
        <v>1979</v>
      </c>
      <c r="B418" s="1" t="s">
        <v>13</v>
      </c>
      <c r="C418" s="4" t="s">
        <v>1980</v>
      </c>
      <c r="D418" s="1" t="s">
        <v>1981</v>
      </c>
      <c r="E418" s="1" t="s">
        <v>1982</v>
      </c>
      <c r="F418" s="4" t="s">
        <v>5267</v>
      </c>
      <c r="G418" s="1" t="s">
        <v>17</v>
      </c>
      <c r="H418" s="1" t="s">
        <v>18</v>
      </c>
      <c r="I418" s="1" t="s">
        <v>19</v>
      </c>
      <c r="J418" s="1" t="s">
        <v>1983</v>
      </c>
      <c r="K418" s="1" t="s">
        <v>21</v>
      </c>
      <c r="L418" s="1" t="str">
        <f>HYPERLINK("https://files.afu.se/Downloads/Transcripts/Fade%20to%20Black%20(Jimmy%20Church)/2021 12 08 - FADE TO BLACK Radio - Ep. 1535 F2B Jorge Luis Delgado_QTvltAd98ks - transcript (automated).pdf","Transcript Link")</f>
        <v>Transcript Link</v>
      </c>
      <c r="M418" s="2" t="str">
        <f>HYPERLINK("https://files.afu.se/Downloads/Transcripts/Fade%20to%20Black%20(Jimmy%20Church)/2021 12 08 - FADE TO BLACK Radio - Ep. 1535 F2B Jorge Luis Delgado_QTvltAd98ks - transcript (automated).pdf","Transcript Link")</f>
        <v>Transcript Link</v>
      </c>
    </row>
    <row r="419" spans="1:13" ht="409.5">
      <c r="A419" s="1" t="s">
        <v>1984</v>
      </c>
      <c r="B419" s="1" t="s">
        <v>13</v>
      </c>
      <c r="C419" s="4" t="s">
        <v>1985</v>
      </c>
      <c r="D419" s="1" t="s">
        <v>1986</v>
      </c>
      <c r="E419" s="1" t="s">
        <v>1987</v>
      </c>
      <c r="F419" s="4" t="s">
        <v>5267</v>
      </c>
      <c r="G419" s="1" t="s">
        <v>17</v>
      </c>
      <c r="H419" s="1" t="s">
        <v>18</v>
      </c>
      <c r="I419" s="1" t="s">
        <v>19</v>
      </c>
      <c r="J419" s="1" t="s">
        <v>1988</v>
      </c>
      <c r="K419" s="1" t="s">
        <v>21</v>
      </c>
      <c r="L419" s="1" t="str">
        <f>HYPERLINK("https://files.afu.se/Downloads/Transcripts/Fade%20to%20Black%20(Jimmy%20Church)/2021 12 07 - FADE TO BLACK Radio - Ep. 1534 F2B Jason Quitt_p103boznnNk - transcript (automated).pdf","Transcript Link")</f>
        <v>Transcript Link</v>
      </c>
      <c r="M419" s="2" t="str">
        <f>HYPERLINK("https://files.afu.se/Downloads/Transcripts/Fade%20to%20Black%20(Jimmy%20Church)/2021 12 07 - FADE TO BLACK Radio - Ep. 1534 F2B Jason Quitt_p103boznnNk - transcript (automated).pdf","Transcript Link")</f>
        <v>Transcript Link</v>
      </c>
    </row>
    <row r="420" spans="1:13" ht="409.5">
      <c r="A420" s="1" t="s">
        <v>1989</v>
      </c>
      <c r="B420" s="1" t="s">
        <v>13</v>
      </c>
      <c r="C420" s="4" t="s">
        <v>1990</v>
      </c>
      <c r="D420" s="1" t="s">
        <v>1991</v>
      </c>
      <c r="E420" s="1" t="s">
        <v>1992</v>
      </c>
      <c r="F420" s="4" t="s">
        <v>5267</v>
      </c>
      <c r="G420" s="1" t="s">
        <v>17</v>
      </c>
      <c r="H420" s="1" t="s">
        <v>18</v>
      </c>
      <c r="I420" s="1" t="s">
        <v>19</v>
      </c>
      <c r="J420" s="1" t="s">
        <v>1993</v>
      </c>
      <c r="K420" s="1" t="s">
        <v>21</v>
      </c>
      <c r="L420" s="1" t="str">
        <f>HYPERLINK("https://files.afu.se/Downloads/Transcripts/Fade%20to%20Black%20(Jimmy%20Church)/2021 12 06 - FADE TO BLACK Radio - Ep. 1533 F2B Avi Loeb_VZLLVkebFlE - transcript (automated).pdf","Transcript Link")</f>
        <v>Transcript Link</v>
      </c>
      <c r="M420" s="2" t="str">
        <f>HYPERLINK("https://files.afu.se/Downloads/Transcripts/Fade%20to%20Black%20(Jimmy%20Church)/2021 12 06 - FADE TO BLACK Radio - Ep. 1533 F2B Avi Loeb_VZLLVkebFlE - transcript (automated).pdf","Transcript Link")</f>
        <v>Transcript Link</v>
      </c>
    </row>
    <row r="421" spans="1:13" ht="315">
      <c r="A421" s="1" t="s">
        <v>1994</v>
      </c>
      <c r="B421" s="1" t="s">
        <v>13</v>
      </c>
      <c r="C421" s="4" t="s">
        <v>1995</v>
      </c>
      <c r="D421" s="1" t="s">
        <v>1996</v>
      </c>
      <c r="E421" s="1" t="s">
        <v>1997</v>
      </c>
      <c r="F421" s="4" t="s">
        <v>5267</v>
      </c>
      <c r="G421" s="1" t="s">
        <v>17</v>
      </c>
      <c r="H421" s="1" t="s">
        <v>18</v>
      </c>
      <c r="I421" s="1" t="s">
        <v>19</v>
      </c>
      <c r="J421" s="1" t="s">
        <v>1998</v>
      </c>
      <c r="K421" s="1" t="s">
        <v>21</v>
      </c>
      <c r="L421" s="1" t="str">
        <f>HYPERLINK("https://files.afu.se/Downloads/Transcripts/Fade%20to%20Black%20(Jimmy%20Church)/2021 12 03 - FADE TO BLACK Radio - FADE to BLACK Special LIVE Event w  Richard Dolan!_RH-sFqwrVFI - transcript (automated).pdf","Transcript Link")</f>
        <v>Transcript Link</v>
      </c>
      <c r="M421" s="2" t="str">
        <f>HYPERLINK("https://files.afu.se/Downloads/Transcripts/Fade%20to%20Black%20(Jimmy%20Church)/2021 12 03 - FADE TO BLACK Radio - FADE to BLACK Special LIVE Event w  Richard Dolan!_RH-sFqwrVFI - transcript (automated).pdf","Transcript Link")</f>
        <v>Transcript Link</v>
      </c>
    </row>
    <row r="422" spans="1:13" ht="409.5">
      <c r="A422" s="1" t="s">
        <v>1999</v>
      </c>
      <c r="B422" s="1" t="s">
        <v>13</v>
      </c>
      <c r="C422" s="4" t="s">
        <v>2000</v>
      </c>
      <c r="D422" s="1" t="s">
        <v>2001</v>
      </c>
      <c r="E422" s="1" t="s">
        <v>2002</v>
      </c>
      <c r="F422" s="4" t="s">
        <v>5267</v>
      </c>
      <c r="G422" s="1" t="s">
        <v>17</v>
      </c>
      <c r="H422" s="1" t="s">
        <v>18</v>
      </c>
      <c r="I422" s="1" t="s">
        <v>19</v>
      </c>
      <c r="J422" s="1" t="s">
        <v>2003</v>
      </c>
      <c r="K422" s="1" t="s">
        <v>21</v>
      </c>
      <c r="L422" s="1" t="str">
        <f>HYPERLINK("https://files.afu.se/Downloads/Transcripts/Fade%20to%20Black%20(Jimmy%20Church)/2021 12 02 - FADE TO BLACK Radio - Ep. 1532 F2B Fadernight Open-Lines_W1DtyMixChc - transcript (automated).pdf","Transcript Link")</f>
        <v>Transcript Link</v>
      </c>
      <c r="M422" s="2" t="str">
        <f>HYPERLINK("https://files.afu.se/Downloads/Transcripts/Fade%20to%20Black%20(Jimmy%20Church)/2021 12 02 - FADE TO BLACK Radio - Ep. 1532 F2B Fadernight Open-Lines_W1DtyMixChc - transcript (automated).pdf","Transcript Link")</f>
        <v>Transcript Link</v>
      </c>
    </row>
    <row r="423" spans="1:13" ht="409.5">
      <c r="A423" s="1" t="s">
        <v>2004</v>
      </c>
      <c r="B423" s="1" t="s">
        <v>13</v>
      </c>
      <c r="C423" s="4" t="s">
        <v>2005</v>
      </c>
      <c r="D423" s="1" t="s">
        <v>2006</v>
      </c>
      <c r="E423" s="1" t="s">
        <v>2007</v>
      </c>
      <c r="F423" s="4" t="s">
        <v>5267</v>
      </c>
      <c r="G423" s="1" t="s">
        <v>17</v>
      </c>
      <c r="H423" s="1" t="s">
        <v>18</v>
      </c>
      <c r="I423" s="1" t="s">
        <v>19</v>
      </c>
      <c r="J423" s="1" t="s">
        <v>2008</v>
      </c>
      <c r="K423" s="1" t="s">
        <v>21</v>
      </c>
      <c r="L423" s="1" t="str">
        <f>HYPERLINK("https://files.afu.se/Downloads/Transcripts/Fade%20to%20Black%20(Jimmy%20Church)/2021 12 01 - FADE TO BLACK Radio - Ep. 1531 F2B Nick Redfern_yHXCboVAR7E - transcript (automated).pdf","Transcript Link")</f>
        <v>Transcript Link</v>
      </c>
      <c r="M423" s="2" t="str">
        <f>HYPERLINK("https://files.afu.se/Downloads/Transcripts/Fade%20to%20Black%20(Jimmy%20Church)/2021 12 01 - FADE TO BLACK Radio - Ep. 1531 F2B Nick Redfern_yHXCboVAR7E - transcript (automated).pdf","Transcript Link")</f>
        <v>Transcript Link</v>
      </c>
    </row>
    <row r="424" spans="1:13" ht="409.5">
      <c r="A424" s="1" t="s">
        <v>2009</v>
      </c>
      <c r="B424" s="1" t="s">
        <v>13</v>
      </c>
      <c r="C424" s="4" t="s">
        <v>2010</v>
      </c>
      <c r="D424" s="1" t="s">
        <v>2011</v>
      </c>
      <c r="E424" s="1" t="s">
        <v>2012</v>
      </c>
      <c r="F424" s="4" t="s">
        <v>5267</v>
      </c>
      <c r="G424" s="1" t="s">
        <v>17</v>
      </c>
      <c r="H424" s="1" t="s">
        <v>18</v>
      </c>
      <c r="I424" s="1" t="s">
        <v>19</v>
      </c>
      <c r="J424" s="1" t="s">
        <v>2013</v>
      </c>
      <c r="K424" s="1" t="s">
        <v>21</v>
      </c>
      <c r="L424" s="1" t="str">
        <f>HYPERLINK("https://files.afu.se/Downloads/Transcripts/Fade%20to%20Black%20(Jimmy%20Church)/2021 11 30 - FADE TO BLACK Radio - Ep. 1530 F2B William Henry_-3SxnhdzSAQ - transcript (automated).pdf","Transcript Link")</f>
        <v>Transcript Link</v>
      </c>
      <c r="M424" s="2" t="str">
        <f>HYPERLINK("https://files.afu.se/Downloads/Transcripts/Fade%20to%20Black%20(Jimmy%20Church)/2021 11 30 - FADE TO BLACK Radio - Ep. 1530 F2B William Henry_-3SxnhdzSAQ - transcript (automated).pdf","Transcript Link")</f>
        <v>Transcript Link</v>
      </c>
    </row>
    <row r="425" spans="1:13" ht="409.5">
      <c r="A425" s="1" t="s">
        <v>2014</v>
      </c>
      <c r="B425" s="1" t="s">
        <v>13</v>
      </c>
      <c r="C425" s="4" t="s">
        <v>2015</v>
      </c>
      <c r="D425" s="1" t="s">
        <v>2016</v>
      </c>
      <c r="E425" s="1" t="s">
        <v>2017</v>
      </c>
      <c r="F425" s="4" t="s">
        <v>5267</v>
      </c>
      <c r="G425" s="1" t="s">
        <v>17</v>
      </c>
      <c r="H425" s="1" t="s">
        <v>18</v>
      </c>
      <c r="I425" s="1" t="s">
        <v>19</v>
      </c>
      <c r="J425" s="1" t="s">
        <v>2018</v>
      </c>
      <c r="K425" s="1" t="s">
        <v>21</v>
      </c>
      <c r="L425" s="1" t="str">
        <f>HYPERLINK("https://files.afu.se/Downloads/Transcripts/Fade%20to%20Black%20(Jimmy%20Church)/2021 11 29 - FADE TO BLACK Radio - Ep. 1529 F2B Extraordinary  The Revelations_v4-aXFvdjjg - transcript (automated).pdf","Transcript Link")</f>
        <v>Transcript Link</v>
      </c>
      <c r="M425" s="2" t="str">
        <f>HYPERLINK("https://files.afu.se/Downloads/Transcripts/Fade%20to%20Black%20(Jimmy%20Church)/2021 11 29 - FADE TO BLACK Radio - Ep. 1529 F2B Extraordinary  The Revelations_v4-aXFvdjjg - transcript (automated).pdf","Transcript Link")</f>
        <v>Transcript Link</v>
      </c>
    </row>
    <row r="426" spans="1:13" ht="409.5">
      <c r="A426" s="1" t="s">
        <v>2019</v>
      </c>
      <c r="B426" s="1" t="s">
        <v>13</v>
      </c>
      <c r="C426" s="4" t="s">
        <v>2020</v>
      </c>
      <c r="D426" s="1" t="s">
        <v>2021</v>
      </c>
      <c r="E426" s="1" t="s">
        <v>2022</v>
      </c>
      <c r="F426" s="4" t="s">
        <v>5267</v>
      </c>
      <c r="G426" s="1" t="s">
        <v>17</v>
      </c>
      <c r="H426" s="1" t="s">
        <v>18</v>
      </c>
      <c r="I426" s="1" t="s">
        <v>19</v>
      </c>
      <c r="J426" s="1" t="s">
        <v>2023</v>
      </c>
      <c r="K426" s="1" t="s">
        <v>21</v>
      </c>
      <c r="L426" s="1" t="str">
        <f>HYPERLINK("https://files.afu.se/Downloads/Transcripts/Fade%20to%20Black%20(Jimmy%20Church)/2021 11 25 - FADE TO BLACK Radio - Ep. 1528 F2B Fadernight Thanksgiving_-salcOxhi9Y - transcript (automated).pdf","Transcript Link")</f>
        <v>Transcript Link</v>
      </c>
      <c r="M426" s="2" t="str">
        <f>HYPERLINK("https://files.afu.se/Downloads/Transcripts/Fade%20to%20Black%20(Jimmy%20Church)/2021 11 25 - FADE TO BLACK Radio - Ep. 1528 F2B Fadernight Thanksgiving_-salcOxhi9Y - transcript (automated).pdf","Transcript Link")</f>
        <v>Transcript Link</v>
      </c>
    </row>
    <row r="427" spans="1:13" ht="409.5">
      <c r="A427" s="1" t="s">
        <v>2024</v>
      </c>
      <c r="B427" s="1" t="s">
        <v>13</v>
      </c>
      <c r="C427" s="4" t="s">
        <v>2025</v>
      </c>
      <c r="D427" s="1" t="s">
        <v>2026</v>
      </c>
      <c r="E427" s="1" t="s">
        <v>2027</v>
      </c>
      <c r="F427" s="4" t="s">
        <v>5267</v>
      </c>
      <c r="G427" s="1" t="s">
        <v>17</v>
      </c>
      <c r="H427" s="1" t="s">
        <v>18</v>
      </c>
      <c r="I427" s="1" t="s">
        <v>19</v>
      </c>
      <c r="J427" s="1" t="s">
        <v>2028</v>
      </c>
      <c r="K427" s="1" t="s">
        <v>21</v>
      </c>
      <c r="L427" s="1" t="str">
        <f>HYPERLINK("https://files.afu.se/Downloads/Transcripts/Fade%20to%20Black%20(Jimmy%20Church)/2021 11 24 - FADE TO BLACK Radio - Ep. 1527 F2B Dave Schrader_nw2V3pFTDEM - transcript (automated).pdf","Transcript Link")</f>
        <v>Transcript Link</v>
      </c>
      <c r="M427" s="2" t="str">
        <f>HYPERLINK("https://files.afu.se/Downloads/Transcripts/Fade%20to%20Black%20(Jimmy%20Church)/2021 11 24 - FADE TO BLACK Radio - Ep. 1527 F2B Dave Schrader_nw2V3pFTDEM - transcript (automated).pdf","Transcript Link")</f>
        <v>Transcript Link</v>
      </c>
    </row>
    <row r="428" spans="1:13" ht="409.5">
      <c r="A428" s="1" t="s">
        <v>2029</v>
      </c>
      <c r="B428" s="1" t="s">
        <v>13</v>
      </c>
      <c r="C428" s="4" t="s">
        <v>2030</v>
      </c>
      <c r="D428" s="1" t="s">
        <v>2031</v>
      </c>
      <c r="E428" s="1" t="s">
        <v>2032</v>
      </c>
      <c r="F428" s="4" t="s">
        <v>5267</v>
      </c>
      <c r="G428" s="1" t="s">
        <v>17</v>
      </c>
      <c r="H428" s="1" t="s">
        <v>18</v>
      </c>
      <c r="I428" s="1" t="s">
        <v>19</v>
      </c>
      <c r="J428" s="1" t="s">
        <v>2033</v>
      </c>
      <c r="K428" s="1" t="s">
        <v>21</v>
      </c>
      <c r="L428" s="1" t="str">
        <f>HYPERLINK("https://files.afu.se/Downloads/Transcripts/Fade%20to%20Black%20(Jimmy%20Church)/2021 11 23 - FADE TO BLACK Radio - Ep. 1526 F2B Margie Kay_QRDHpbkOkrE - transcript (automated).pdf","Transcript Link")</f>
        <v>Transcript Link</v>
      </c>
      <c r="M428" s="2" t="str">
        <f>HYPERLINK("https://files.afu.se/Downloads/Transcripts/Fade%20to%20Black%20(Jimmy%20Church)/2021 11 23 - FADE TO BLACK Radio - Ep. 1526 F2B Margie Kay_QRDHpbkOkrE - transcript (automated).pdf","Transcript Link")</f>
        <v>Transcript Link</v>
      </c>
    </row>
    <row r="429" spans="1:13" ht="409.5">
      <c r="A429" s="1" t="s">
        <v>2034</v>
      </c>
      <c r="B429" s="1" t="s">
        <v>13</v>
      </c>
      <c r="C429" s="4" t="s">
        <v>2035</v>
      </c>
      <c r="D429" s="1" t="s">
        <v>2036</v>
      </c>
      <c r="E429" s="1" t="s">
        <v>2037</v>
      </c>
      <c r="F429" s="4" t="s">
        <v>5267</v>
      </c>
      <c r="G429" s="1" t="s">
        <v>17</v>
      </c>
      <c r="H429" s="1" t="s">
        <v>18</v>
      </c>
      <c r="I429" s="1" t="s">
        <v>19</v>
      </c>
      <c r="J429" s="1" t="s">
        <v>2038</v>
      </c>
      <c r="K429" s="1" t="s">
        <v>21</v>
      </c>
      <c r="L429" s="1" t="str">
        <f>HYPERLINK("https://files.afu.se/Downloads/Transcripts/Fade%20to%20Black%20(Jimmy%20Church)/2021 11 22 - FADE TO BLACK Radio - Ep. 1525 F2B Michael Schratt_KRG1ubJq5zQ - transcript (automated).pdf","Transcript Link")</f>
        <v>Transcript Link</v>
      </c>
      <c r="M429" s="2" t="str">
        <f>HYPERLINK("https://files.afu.se/Downloads/Transcripts/Fade%20to%20Black%20(Jimmy%20Church)/2021 11 22 - FADE TO BLACK Radio - Ep. 1525 F2B Michael Schratt_KRG1ubJq5zQ - transcript (automated).pdf","Transcript Link")</f>
        <v>Transcript Link</v>
      </c>
    </row>
    <row r="430" spans="1:13" ht="409.5">
      <c r="A430" s="1" t="s">
        <v>2039</v>
      </c>
      <c r="B430" s="1" t="s">
        <v>13</v>
      </c>
      <c r="C430" s="4" t="s">
        <v>2040</v>
      </c>
      <c r="D430" s="1" t="s">
        <v>2041</v>
      </c>
      <c r="E430" s="1" t="s">
        <v>2042</v>
      </c>
      <c r="F430" s="4" t="s">
        <v>5267</v>
      </c>
      <c r="G430" s="1" t="s">
        <v>17</v>
      </c>
      <c r="H430" s="1" t="s">
        <v>18</v>
      </c>
      <c r="I430" s="1" t="s">
        <v>19</v>
      </c>
      <c r="J430" s="1" t="s">
        <v>2043</v>
      </c>
      <c r="K430" s="1" t="s">
        <v>21</v>
      </c>
      <c r="L430" s="1" t="str">
        <f>HYPERLINK("https://files.afu.se/Downloads/Transcripts/Fade%20to%20Black%20(Jimmy%20Church)/2021 11 18 - FADE TO BLACK Radio - Ep. 1524 F2B The Observers_moVY276Sz0U - transcript (automated).pdf","Transcript Link")</f>
        <v>Transcript Link</v>
      </c>
      <c r="M430" s="2" t="str">
        <f>HYPERLINK("https://files.afu.se/Downloads/Transcripts/Fade%20to%20Black%20(Jimmy%20Church)/2021 11 18 - FADE TO BLACK Radio - Ep. 1524 F2B The Observers_moVY276Sz0U - transcript (automated).pdf","Transcript Link")</f>
        <v>Transcript Link</v>
      </c>
    </row>
    <row r="431" spans="1:13" ht="409.5">
      <c r="A431" s="1" t="s">
        <v>2044</v>
      </c>
      <c r="B431" s="1" t="s">
        <v>13</v>
      </c>
      <c r="C431" s="4" t="s">
        <v>2045</v>
      </c>
      <c r="D431" s="1" t="s">
        <v>2046</v>
      </c>
      <c r="E431" s="1" t="s">
        <v>2047</v>
      </c>
      <c r="F431" s="4" t="s">
        <v>5267</v>
      </c>
      <c r="G431" s="1" t="s">
        <v>17</v>
      </c>
      <c r="H431" s="1" t="s">
        <v>18</v>
      </c>
      <c r="I431" s="1" t="s">
        <v>19</v>
      </c>
      <c r="J431" s="1" t="s">
        <v>2048</v>
      </c>
      <c r="K431" s="1" t="s">
        <v>21</v>
      </c>
      <c r="L431" s="1" t="str">
        <f>HYPERLINK("https://files.afu.se/Downloads/Transcripts/Fade%20to%20Black%20(Jimmy%20Church)/2021 11 17 - FADE TO BLACK Radio - Ep. 1523 F2B Sarah Breskman Cosme_zpPftbbbyYY - transcript (automated).pdf","Transcript Link")</f>
        <v>Transcript Link</v>
      </c>
      <c r="M431" s="2" t="str">
        <f>HYPERLINK("https://files.afu.se/Downloads/Transcripts/Fade%20to%20Black%20(Jimmy%20Church)/2021 11 17 - FADE TO BLACK Radio - Ep. 1523 F2B Sarah Breskman Cosme_zpPftbbbyYY - transcript (automated).pdf","Transcript Link")</f>
        <v>Transcript Link</v>
      </c>
    </row>
    <row r="432" spans="1:13" ht="409.5">
      <c r="A432" s="1" t="s">
        <v>2049</v>
      </c>
      <c r="B432" s="1" t="s">
        <v>13</v>
      </c>
      <c r="C432" s="4" t="s">
        <v>2050</v>
      </c>
      <c r="D432" s="1" t="s">
        <v>2051</v>
      </c>
      <c r="E432" s="1" t="s">
        <v>2052</v>
      </c>
      <c r="F432" s="4" t="s">
        <v>5267</v>
      </c>
      <c r="G432" s="1" t="s">
        <v>17</v>
      </c>
      <c r="H432" s="1" t="s">
        <v>18</v>
      </c>
      <c r="I432" s="1" t="s">
        <v>19</v>
      </c>
      <c r="J432" s="1" t="s">
        <v>2053</v>
      </c>
      <c r="K432" s="1" t="s">
        <v>21</v>
      </c>
      <c r="L432" s="1" t="str">
        <f>HYPERLINK("https://files.afu.se/Downloads/Transcripts/Fade%20to%20Black%20(Jimmy%20Church)/2021 11 15 - FADE TO BLACK Radio - Ep. 1521 F2B Paul H. Smith_ULqONvffS24 - transcript (automated).pdf","Transcript Link")</f>
        <v>Transcript Link</v>
      </c>
      <c r="M432" s="2" t="str">
        <f>HYPERLINK("https://files.afu.se/Downloads/Transcripts/Fade%20to%20Black%20(Jimmy%20Church)/2021 11 15 - FADE TO BLACK Radio - Ep. 1521 F2B Paul H. Smith_ULqONvffS24 - transcript (automated).pdf","Transcript Link")</f>
        <v>Transcript Link</v>
      </c>
    </row>
    <row r="433" spans="1:13" ht="409.5">
      <c r="A433" s="1" t="s">
        <v>2054</v>
      </c>
      <c r="B433" s="1" t="s">
        <v>13</v>
      </c>
      <c r="C433" s="4" t="s">
        <v>2055</v>
      </c>
      <c r="D433" s="1" t="s">
        <v>2056</v>
      </c>
      <c r="E433" s="1" t="s">
        <v>2057</v>
      </c>
      <c r="F433" s="4" t="s">
        <v>5267</v>
      </c>
      <c r="G433" s="1" t="s">
        <v>17</v>
      </c>
      <c r="H433" s="1" t="s">
        <v>18</v>
      </c>
      <c r="I433" s="1" t="s">
        <v>19</v>
      </c>
      <c r="J433" s="1" t="s">
        <v>2058</v>
      </c>
      <c r="K433" s="1" t="s">
        <v>21</v>
      </c>
      <c r="L433" s="1" t="str">
        <f>HYPERLINK("https://files.afu.se/Downloads/Transcripts/Fade%20to%20Black%20(Jimmy%20Church)/2021 11 10 - FADE TO BLACK Radio - Ep. 1520 F2B FADERNIGHT_CARiSkurlOQ - transcript (automated).pdf","Transcript Link")</f>
        <v>Transcript Link</v>
      </c>
      <c r="M433" s="2" t="str">
        <f>HYPERLINK("https://files.afu.se/Downloads/Transcripts/Fade%20to%20Black%20(Jimmy%20Church)/2021 11 10 - FADE TO BLACK Radio - Ep. 1520 F2B FADERNIGHT_CARiSkurlOQ - transcript (automated).pdf","Transcript Link")</f>
        <v>Transcript Link</v>
      </c>
    </row>
    <row r="434" spans="1:13" ht="409.5">
      <c r="A434" s="1" t="s">
        <v>2059</v>
      </c>
      <c r="B434" s="1" t="s">
        <v>13</v>
      </c>
      <c r="C434" s="4" t="s">
        <v>2060</v>
      </c>
      <c r="D434" s="1" t="s">
        <v>2061</v>
      </c>
      <c r="E434" s="1" t="s">
        <v>2062</v>
      </c>
      <c r="F434" s="4" t="s">
        <v>5267</v>
      </c>
      <c r="G434" s="1" t="s">
        <v>17</v>
      </c>
      <c r="H434" s="1" t="s">
        <v>18</v>
      </c>
      <c r="I434" s="1" t="s">
        <v>19</v>
      </c>
      <c r="J434" s="1" t="s">
        <v>2063</v>
      </c>
      <c r="K434" s="1" t="s">
        <v>21</v>
      </c>
      <c r="L434" s="1" t="str">
        <f>HYPERLINK("https://files.afu.se/Downloads/Transcripts/Fade%20to%20Black%20(Jimmy%20Church)/2021 11 09 - FADE TO BLACK Radio - Ep. 1519 F2B Mike Ricksecker_5EBHHKjFY0c - transcript (automated).pdf","Transcript Link")</f>
        <v>Transcript Link</v>
      </c>
      <c r="M434" s="2" t="str">
        <f>HYPERLINK("https://files.afu.se/Downloads/Transcripts/Fade%20to%20Black%20(Jimmy%20Church)/2021 11 09 - FADE TO BLACK Radio - Ep. 1519 F2B Mike Ricksecker_5EBHHKjFY0c - transcript (automated).pdf","Transcript Link")</f>
        <v>Transcript Link</v>
      </c>
    </row>
    <row r="435" spans="1:13" ht="409.5">
      <c r="A435" s="1" t="s">
        <v>2064</v>
      </c>
      <c r="B435" s="1" t="s">
        <v>13</v>
      </c>
      <c r="C435" s="4" t="s">
        <v>2065</v>
      </c>
      <c r="D435" s="1" t="s">
        <v>2066</v>
      </c>
      <c r="E435" s="1" t="s">
        <v>2067</v>
      </c>
      <c r="F435" s="4" t="s">
        <v>5267</v>
      </c>
      <c r="G435" s="1" t="s">
        <v>17</v>
      </c>
      <c r="H435" s="1" t="s">
        <v>18</v>
      </c>
      <c r="I435" s="1" t="s">
        <v>19</v>
      </c>
      <c r="J435" s="1" t="s">
        <v>2068</v>
      </c>
      <c r="K435" s="1" t="s">
        <v>21</v>
      </c>
      <c r="L435" s="1" t="str">
        <f>HYPERLINK("https://files.afu.se/Downloads/Transcripts/Fade%20to%20Black%20(Jimmy%20Church)/2021 11 08 - FADE TO BLACK Radio - Ep. 1518 F2B Whitley Strieber_NVE62GhrQi8 - transcript (automated).pdf","Transcript Link")</f>
        <v>Transcript Link</v>
      </c>
      <c r="M435" s="2" t="str">
        <f>HYPERLINK("https://files.afu.se/Downloads/Transcripts/Fade%20to%20Black%20(Jimmy%20Church)/2021 11 08 - FADE TO BLACK Radio - Ep. 1518 F2B Whitley Strieber_NVE62GhrQi8 - transcript (automated).pdf","Transcript Link")</f>
        <v>Transcript Link</v>
      </c>
    </row>
    <row r="436" spans="1:13" ht="409.5">
      <c r="A436" s="1" t="s">
        <v>2069</v>
      </c>
      <c r="B436" s="1" t="s">
        <v>13</v>
      </c>
      <c r="C436" s="4" t="s">
        <v>2070</v>
      </c>
      <c r="D436" s="1" t="s">
        <v>2071</v>
      </c>
      <c r="E436" s="1" t="s">
        <v>2072</v>
      </c>
      <c r="F436" s="4" t="s">
        <v>5267</v>
      </c>
      <c r="G436" s="1" t="s">
        <v>17</v>
      </c>
      <c r="H436" s="1" t="s">
        <v>18</v>
      </c>
      <c r="I436" s="1" t="s">
        <v>19</v>
      </c>
      <c r="J436" s="1" t="s">
        <v>2073</v>
      </c>
      <c r="K436" s="1" t="s">
        <v>21</v>
      </c>
      <c r="L436" s="1" t="str">
        <f>HYPERLINK("https://files.afu.se/Downloads/Transcripts/Fade%20to%20Black%20(Jimmy%20Church)/2021 11 04 - FADE TO BLACK Radio - Ep. 1517 F2B FADERNIGHT Open-Lines_7BojHtlpMxg - transcript (automated).pdf","Transcript Link")</f>
        <v>Transcript Link</v>
      </c>
      <c r="M436" s="2" t="str">
        <f>HYPERLINK("https://files.afu.se/Downloads/Transcripts/Fade%20to%20Black%20(Jimmy%20Church)/2021 11 04 - FADE TO BLACK Radio - Ep. 1517 F2B FADERNIGHT Open-Lines_7BojHtlpMxg - transcript (automated).pdf","Transcript Link")</f>
        <v>Transcript Link</v>
      </c>
    </row>
    <row r="437" spans="1:13" ht="409.5">
      <c r="A437" s="1" t="s">
        <v>2074</v>
      </c>
      <c r="B437" s="1" t="s">
        <v>13</v>
      </c>
      <c r="C437" s="4" t="s">
        <v>2075</v>
      </c>
      <c r="D437" s="1" t="s">
        <v>2076</v>
      </c>
      <c r="E437" s="1" t="s">
        <v>2077</v>
      </c>
      <c r="F437" s="4" t="s">
        <v>5267</v>
      </c>
      <c r="G437" s="1" t="s">
        <v>17</v>
      </c>
      <c r="H437" s="1" t="s">
        <v>18</v>
      </c>
      <c r="I437" s="1" t="s">
        <v>19</v>
      </c>
      <c r="J437" s="1" t="s">
        <v>2078</v>
      </c>
      <c r="K437" s="1" t="s">
        <v>21</v>
      </c>
      <c r="L437" s="1" t="str">
        <f>HYPERLINK("https://files.afu.se/Downloads/Transcripts/Fade%20to%20Black%20(Jimmy%20Church)/2021 11 03 - FADE TO BLACK Radio - Ep. 1516 F2B w  Paola Harris_HO5f8QHkQD4 - transcript (automated).pdf","Transcript Link")</f>
        <v>Transcript Link</v>
      </c>
      <c r="M437" s="2" t="str">
        <f>HYPERLINK("https://files.afu.se/Downloads/Transcripts/Fade%20to%20Black%20(Jimmy%20Church)/2021 11 03 - FADE TO BLACK Radio - Ep. 1516 F2B w  Paola Harris_HO5f8QHkQD4 - transcript (automated).pdf","Transcript Link")</f>
        <v>Transcript Link</v>
      </c>
    </row>
    <row r="438" spans="1:13" ht="409.5">
      <c r="A438" s="1" t="s">
        <v>2079</v>
      </c>
      <c r="B438" s="1" t="s">
        <v>13</v>
      </c>
      <c r="C438" s="4" t="s">
        <v>2080</v>
      </c>
      <c r="D438" s="1" t="s">
        <v>2081</v>
      </c>
      <c r="E438" s="1" t="s">
        <v>2082</v>
      </c>
      <c r="F438" s="4" t="s">
        <v>5267</v>
      </c>
      <c r="G438" s="1" t="s">
        <v>17</v>
      </c>
      <c r="H438" s="1" t="s">
        <v>18</v>
      </c>
      <c r="I438" s="1" t="s">
        <v>19</v>
      </c>
      <c r="J438" s="1" t="s">
        <v>2083</v>
      </c>
      <c r="K438" s="1" t="s">
        <v>21</v>
      </c>
      <c r="L438" s="1" t="str">
        <f>HYPERLINK("https://files.afu.se/Downloads/Transcripts/Fade%20to%20Black%20(Jimmy%20Church)/2021 11 02 - FADE TO BLACK Radio - Ep. 1515 F2B w  Roger R. Richards_rgg6eMzV4aU - transcript (automated).pdf","Transcript Link")</f>
        <v>Transcript Link</v>
      </c>
      <c r="M438" s="2" t="str">
        <f>HYPERLINK("https://files.afu.se/Downloads/Transcripts/Fade%20to%20Black%20(Jimmy%20Church)/2021 11 02 - FADE TO BLACK Radio - Ep. 1515 F2B w  Roger R. Richards_rgg6eMzV4aU - transcript (automated).pdf","Transcript Link")</f>
        <v>Transcript Link</v>
      </c>
    </row>
    <row r="439" spans="1:13" ht="409.5">
      <c r="A439" s="1" t="s">
        <v>2084</v>
      </c>
      <c r="B439" s="1" t="s">
        <v>13</v>
      </c>
      <c r="C439" s="4" t="s">
        <v>2085</v>
      </c>
      <c r="D439" s="1" t="s">
        <v>2086</v>
      </c>
      <c r="E439" s="1" t="s">
        <v>2087</v>
      </c>
      <c r="F439" s="4" t="s">
        <v>5267</v>
      </c>
      <c r="G439" s="1" t="s">
        <v>17</v>
      </c>
      <c r="H439" s="1" t="s">
        <v>18</v>
      </c>
      <c r="I439" s="1" t="s">
        <v>19</v>
      </c>
      <c r="J439" s="1" t="s">
        <v>2088</v>
      </c>
      <c r="K439" s="1" t="s">
        <v>21</v>
      </c>
      <c r="L439" s="1" t="str">
        <f>HYPERLINK("https://files.afu.se/Downloads/Transcripts/Fade%20to%20Black%20(Jimmy%20Church)/2021 11 01 - FADE TO BLACK Radio - Ep. 1514 F2B w  John Warner IV_1hblMKaUIuk - transcript (automated).pdf","Transcript Link")</f>
        <v>Transcript Link</v>
      </c>
      <c r="M439" s="2" t="str">
        <f>HYPERLINK("https://files.afu.se/Downloads/Transcripts/Fade%20to%20Black%20(Jimmy%20Church)/2021 11 01 - FADE TO BLACK Radio - Ep. 1514 F2B w  John Warner IV_1hblMKaUIuk - transcript (automated).pdf","Transcript Link")</f>
        <v>Transcript Link</v>
      </c>
    </row>
    <row r="440" spans="1:13" ht="409.5">
      <c r="A440" s="1" t="s">
        <v>2089</v>
      </c>
      <c r="B440" s="1" t="s">
        <v>13</v>
      </c>
      <c r="C440" s="4" t="s">
        <v>2090</v>
      </c>
      <c r="D440" s="1" t="s">
        <v>2091</v>
      </c>
      <c r="E440" s="1" t="s">
        <v>2092</v>
      </c>
      <c r="F440" s="4" t="s">
        <v>5267</v>
      </c>
      <c r="G440" s="1" t="s">
        <v>17</v>
      </c>
      <c r="H440" s="1" t="s">
        <v>18</v>
      </c>
      <c r="I440" s="1" t="s">
        <v>19</v>
      </c>
      <c r="J440" s="1" t="s">
        <v>2093</v>
      </c>
      <c r="K440" s="1" t="s">
        <v>21</v>
      </c>
      <c r="L440" s="1" t="str">
        <f>HYPERLINK("https://files.afu.se/Downloads/Transcripts/Fade%20to%20Black%20(Jimmy%20Church)/2021 10 28 - FADE TO BLACK Radio - Ep. 1513 F2B FADERNIGHT w  Race Hobbs_UFcfz_0K_rY - transcript (automated).pdf","Transcript Link")</f>
        <v>Transcript Link</v>
      </c>
      <c r="M440" s="2" t="str">
        <f>HYPERLINK("https://files.afu.se/Downloads/Transcripts/Fade%20to%20Black%20(Jimmy%20Church)/2021 10 28 - FADE TO BLACK Radio - Ep. 1513 F2B FADERNIGHT w  Race Hobbs_UFcfz_0K_rY - transcript (automated).pdf","Transcript Link")</f>
        <v>Transcript Link</v>
      </c>
    </row>
    <row r="441" spans="1:13" ht="409.5">
      <c r="A441" s="1" t="s">
        <v>2094</v>
      </c>
      <c r="B441" s="1" t="s">
        <v>13</v>
      </c>
      <c r="C441" s="4" t="s">
        <v>2095</v>
      </c>
      <c r="D441" s="1" t="s">
        <v>2096</v>
      </c>
      <c r="E441" s="1" t="s">
        <v>2097</v>
      </c>
      <c r="F441" s="4" t="s">
        <v>5267</v>
      </c>
      <c r="G441" s="1" t="s">
        <v>17</v>
      </c>
      <c r="H441" s="1" t="s">
        <v>18</v>
      </c>
      <c r="I441" s="1" t="s">
        <v>19</v>
      </c>
      <c r="J441" s="1" t="s">
        <v>2098</v>
      </c>
      <c r="K441" s="1" t="s">
        <v>21</v>
      </c>
      <c r="L441" s="1" t="str">
        <f>HYPERLINK("https://files.afu.se/Downloads/Transcripts/Fade%20to%20Black%20(Jimmy%20Church)/2021 10 27 - FADE TO BLACK Radio - Ep. 1512 F2B w  Sha the Loon Witch_gNoz_UDb2iw - transcript (automated).pdf","Transcript Link")</f>
        <v>Transcript Link</v>
      </c>
      <c r="M441" s="2" t="str">
        <f>HYPERLINK("https://files.afu.se/Downloads/Transcripts/Fade%20to%20Black%20(Jimmy%20Church)/2021 10 27 - FADE TO BLACK Radio - Ep. 1512 F2B w  Sha the Loon Witch_gNoz_UDb2iw - transcript (automated).pdf","Transcript Link")</f>
        <v>Transcript Link</v>
      </c>
    </row>
    <row r="442" spans="1:13" ht="409.5">
      <c r="A442" s="1" t="s">
        <v>2099</v>
      </c>
      <c r="B442" s="1" t="s">
        <v>13</v>
      </c>
      <c r="C442" s="4" t="s">
        <v>2100</v>
      </c>
      <c r="D442" s="1" t="s">
        <v>2101</v>
      </c>
      <c r="E442" s="1" t="s">
        <v>2102</v>
      </c>
      <c r="F442" s="4" t="s">
        <v>5267</v>
      </c>
      <c r="G442" s="1" t="s">
        <v>17</v>
      </c>
      <c r="H442" s="1" t="s">
        <v>18</v>
      </c>
      <c r="I442" s="1" t="s">
        <v>19</v>
      </c>
      <c r="J442" s="1" t="s">
        <v>2103</v>
      </c>
      <c r="K442" s="1" t="s">
        <v>21</v>
      </c>
      <c r="L442" s="1" t="str">
        <f>HYPERLINK("https://files.afu.se/Downloads/Transcripts/Fade%20to%20Black%20(Jimmy%20Church)/2021 10 26 - FADE TO BLACK Radio - Ep. 1511 F2B w  Jim Harold Halloween_2ZcCEQNlDxo - transcript (automated).pdf","Transcript Link")</f>
        <v>Transcript Link</v>
      </c>
      <c r="M442" s="2" t="str">
        <f>HYPERLINK("https://files.afu.se/Downloads/Transcripts/Fade%20to%20Black%20(Jimmy%20Church)/2021 10 26 - FADE TO BLACK Radio - Ep. 1511 F2B w  Jim Harold Halloween_2ZcCEQNlDxo - transcript (automated).pdf","Transcript Link")</f>
        <v>Transcript Link</v>
      </c>
    </row>
    <row r="443" spans="1:13" ht="409.5">
      <c r="A443" s="1" t="s">
        <v>2104</v>
      </c>
      <c r="B443" s="1" t="s">
        <v>13</v>
      </c>
      <c r="C443" s="4" t="s">
        <v>2105</v>
      </c>
      <c r="D443" s="1" t="s">
        <v>2106</v>
      </c>
      <c r="E443" s="1" t="s">
        <v>2107</v>
      </c>
      <c r="F443" s="4" t="s">
        <v>5267</v>
      </c>
      <c r="G443" s="1" t="s">
        <v>17</v>
      </c>
      <c r="H443" s="1" t="s">
        <v>18</v>
      </c>
      <c r="I443" s="1" t="s">
        <v>19</v>
      </c>
      <c r="J443" s="1" t="s">
        <v>2108</v>
      </c>
      <c r="K443" s="1" t="s">
        <v>21</v>
      </c>
      <c r="L443" s="1" t="str">
        <f>HYPERLINK("https://files.afu.se/Downloads/Transcripts/Fade%20to%20Black%20(Jimmy%20Church)/2021 10 25 - FADE TO BLACK Radio - Ep. 1510 F2B w  Craig Campobasso_OxiGlAVcp2E - transcript (automated).pdf","Transcript Link")</f>
        <v>Transcript Link</v>
      </c>
      <c r="M443" s="2" t="str">
        <f>HYPERLINK("https://files.afu.se/Downloads/Transcripts/Fade%20to%20Black%20(Jimmy%20Church)/2021 10 25 - FADE TO BLACK Radio - Ep. 1510 F2B w  Craig Campobasso_OxiGlAVcp2E - transcript (automated).pdf","Transcript Link")</f>
        <v>Transcript Link</v>
      </c>
    </row>
    <row r="444" spans="1:13" ht="409.5">
      <c r="A444" s="1" t="s">
        <v>2109</v>
      </c>
      <c r="B444" s="1" t="s">
        <v>13</v>
      </c>
      <c r="C444" s="4" t="s">
        <v>2110</v>
      </c>
      <c r="D444" s="1" t="s">
        <v>2111</v>
      </c>
      <c r="E444" s="1" t="s">
        <v>2112</v>
      </c>
      <c r="F444" s="4" t="s">
        <v>5267</v>
      </c>
      <c r="G444" s="1" t="s">
        <v>17</v>
      </c>
      <c r="H444" s="1" t="s">
        <v>18</v>
      </c>
      <c r="I444" s="1" t="s">
        <v>19</v>
      </c>
      <c r="J444" s="1" t="s">
        <v>2113</v>
      </c>
      <c r="K444" s="1" t="s">
        <v>21</v>
      </c>
      <c r="L444" s="1" t="str">
        <f>HYPERLINK("https://files.afu.se/Downloads/Transcripts/Fade%20to%20Black%20(Jimmy%20Church)/2021 10 21 - FADE TO BLACK Radio - Ep. 1509 F2B w  Linda Moulton Howe_clJ5cLhyQrw - transcript (automated).pdf","Transcript Link")</f>
        <v>Transcript Link</v>
      </c>
      <c r="M444" s="2" t="str">
        <f>HYPERLINK("https://files.afu.se/Downloads/Transcripts/Fade%20to%20Black%20(Jimmy%20Church)/2021 10 21 - FADE TO BLACK Radio - Ep. 1509 F2B w  Linda Moulton Howe_clJ5cLhyQrw - transcript (automated).pdf","Transcript Link")</f>
        <v>Transcript Link</v>
      </c>
    </row>
    <row r="445" spans="1:13" ht="409.5">
      <c r="A445" s="1" t="s">
        <v>2114</v>
      </c>
      <c r="B445" s="1" t="s">
        <v>13</v>
      </c>
      <c r="C445" s="4" t="s">
        <v>2115</v>
      </c>
      <c r="D445" s="1" t="s">
        <v>2116</v>
      </c>
      <c r="E445" s="1" t="s">
        <v>2117</v>
      </c>
      <c r="F445" s="4" t="s">
        <v>5267</v>
      </c>
      <c r="G445" s="1" t="s">
        <v>17</v>
      </c>
      <c r="H445" s="1" t="s">
        <v>18</v>
      </c>
      <c r="I445" s="1" t="s">
        <v>19</v>
      </c>
      <c r="J445" s="1" t="s">
        <v>2118</v>
      </c>
      <c r="K445" s="1" t="s">
        <v>21</v>
      </c>
      <c r="L445" s="1" t="str">
        <f>HYPERLINK("https://files.afu.se/Downloads/Transcripts/Fade%20to%20Black%20(Jimmy%20Church)/2021 10 20 - FADE TO BLACK Radio - Ep. 1508 F2B w  Jacques Vallée_l_Bhj3tm7Cs - transcript (automated).pdf","Transcript Link")</f>
        <v>Transcript Link</v>
      </c>
      <c r="M445" s="2" t="str">
        <f>HYPERLINK("https://files.afu.se/Downloads/Transcripts/Fade%20to%20Black%20(Jimmy%20Church)/2021 10 20 - FADE TO BLACK Radio - Ep. 1508 F2B w  Jacques Vallée_l_Bhj3tm7Cs - transcript (automated).pdf","Transcript Link")</f>
        <v>Transcript Link</v>
      </c>
    </row>
    <row r="446" spans="1:13" ht="409.5">
      <c r="A446" s="1" t="s">
        <v>2119</v>
      </c>
      <c r="B446" s="1" t="s">
        <v>13</v>
      </c>
      <c r="C446" s="4" t="s">
        <v>2120</v>
      </c>
      <c r="D446" s="1" t="s">
        <v>2121</v>
      </c>
      <c r="E446" s="1" t="s">
        <v>2122</v>
      </c>
      <c r="F446" s="4" t="s">
        <v>5267</v>
      </c>
      <c r="G446" s="1" t="s">
        <v>17</v>
      </c>
      <c r="H446" s="1" t="s">
        <v>18</v>
      </c>
      <c r="I446" s="1" t="s">
        <v>19</v>
      </c>
      <c r="J446" s="1" t="s">
        <v>2123</v>
      </c>
      <c r="K446" s="1" t="s">
        <v>21</v>
      </c>
      <c r="L446" s="1" t="str">
        <f>HYPERLINK("https://files.afu.se/Downloads/Transcripts/Fade%20to%20Black%20(Jimmy%20Church)/2021 10 19 - FADE TO BLACK Radio - Ep. 1507 F2b w  Cristina Gomez and Lue Elizondo_dPfnXX4s4JI - transcript (automated).pdf","Transcript Link")</f>
        <v>Transcript Link</v>
      </c>
      <c r="M446" s="2" t="str">
        <f>HYPERLINK("https://files.afu.se/Downloads/Transcripts/Fade%20to%20Black%20(Jimmy%20Church)/2021 10 19 - FADE TO BLACK Radio - Ep. 1507 F2b w  Cristina Gomez and Lue Elizondo_dPfnXX4s4JI - transcript (automated).pdf","Transcript Link")</f>
        <v>Transcript Link</v>
      </c>
    </row>
    <row r="447" spans="1:13" ht="409.5">
      <c r="A447" s="1" t="s">
        <v>2124</v>
      </c>
      <c r="B447" s="1" t="s">
        <v>13</v>
      </c>
      <c r="C447" s="4" t="s">
        <v>2125</v>
      </c>
      <c r="D447" s="1" t="s">
        <v>2126</v>
      </c>
      <c r="E447" s="1" t="s">
        <v>2127</v>
      </c>
      <c r="F447" s="4" t="s">
        <v>5267</v>
      </c>
      <c r="G447" s="1" t="s">
        <v>17</v>
      </c>
      <c r="H447" s="1" t="s">
        <v>18</v>
      </c>
      <c r="I447" s="1" t="s">
        <v>19</v>
      </c>
      <c r="J447" s="1" t="s">
        <v>2128</v>
      </c>
      <c r="K447" s="1" t="s">
        <v>21</v>
      </c>
      <c r="L447" s="1" t="str">
        <f>HYPERLINK("https://files.afu.se/Downloads/Transcripts/Fade%20to%20Black%20(Jimmy%20Church)/2021 10 18 - FADE TO BLACK Radio - Ep. 1506 F2B w  Rick Doty_baLlhACD0Ow - transcript (automated).pdf","Transcript Link")</f>
        <v>Transcript Link</v>
      </c>
      <c r="M447" s="2" t="str">
        <f>HYPERLINK("https://files.afu.se/Downloads/Transcripts/Fade%20to%20Black%20(Jimmy%20Church)/2021 10 18 - FADE TO BLACK Radio - Ep. 1506 F2B w  Rick Doty_baLlhACD0Ow - transcript (automated).pdf","Transcript Link")</f>
        <v>Transcript Link</v>
      </c>
    </row>
    <row r="448" spans="1:13" ht="409.5">
      <c r="A448" s="1" t="s">
        <v>2129</v>
      </c>
      <c r="B448" s="1" t="s">
        <v>13</v>
      </c>
      <c r="C448" s="4" t="s">
        <v>2130</v>
      </c>
      <c r="D448" s="1" t="s">
        <v>2131</v>
      </c>
      <c r="E448" s="1" t="s">
        <v>2132</v>
      </c>
      <c r="F448" s="4" t="s">
        <v>5267</v>
      </c>
      <c r="G448" s="1" t="s">
        <v>17</v>
      </c>
      <c r="H448" s="1" t="s">
        <v>18</v>
      </c>
      <c r="I448" s="1" t="s">
        <v>19</v>
      </c>
      <c r="J448" s="1" t="s">
        <v>2133</v>
      </c>
      <c r="K448" s="1" t="s">
        <v>21</v>
      </c>
      <c r="L448" s="1" t="str">
        <f>HYPERLINK("https://files.afu.se/Downloads/Transcripts/Fade%20to%20Black%20(Jimmy%20Church)/2021 10 14 - FADE TO BLACK Radio - Ep. 1505 FADE FADERNIGHT   Open-Lines_bV_WyiS4-dY - transcript (automated).pdf","Transcript Link")</f>
        <v>Transcript Link</v>
      </c>
      <c r="M448" s="2" t="str">
        <f>HYPERLINK("https://files.afu.se/Downloads/Transcripts/Fade%20to%20Black%20(Jimmy%20Church)/2021 10 14 - FADE TO BLACK Radio - Ep. 1505 FADE FADERNIGHT   Open-Lines_bV_WyiS4-dY - transcript (automated).pdf","Transcript Link")</f>
        <v>Transcript Link</v>
      </c>
    </row>
    <row r="449" spans="1:13" ht="409.5">
      <c r="A449" s="1" t="s">
        <v>2134</v>
      </c>
      <c r="B449" s="1" t="s">
        <v>13</v>
      </c>
      <c r="C449" s="4" t="s">
        <v>2135</v>
      </c>
      <c r="D449" s="1" t="s">
        <v>2136</v>
      </c>
      <c r="E449" s="1" t="s">
        <v>2137</v>
      </c>
      <c r="F449" s="4" t="s">
        <v>5267</v>
      </c>
      <c r="G449" s="1" t="s">
        <v>17</v>
      </c>
      <c r="H449" s="1" t="s">
        <v>18</v>
      </c>
      <c r="I449" s="1" t="s">
        <v>19</v>
      </c>
      <c r="J449" s="1" t="s">
        <v>2138</v>
      </c>
      <c r="K449" s="1" t="s">
        <v>21</v>
      </c>
      <c r="L449" s="1" t="str">
        <f>HYPERLINK("https://files.afu.se/Downloads/Transcripts/Fade%20to%20Black%20(Jimmy%20Church)/2021 10 13 - FADE TO BLACK Radio - Ep. 1504 F2B w  Isaac Arthur_soueUoUSxr4 - transcript (automated).pdf","Transcript Link")</f>
        <v>Transcript Link</v>
      </c>
      <c r="M449" s="2" t="str">
        <f>HYPERLINK("https://files.afu.se/Downloads/Transcripts/Fade%20to%20Black%20(Jimmy%20Church)/2021 10 13 - FADE TO BLACK Radio - Ep. 1504 F2B w  Isaac Arthur_soueUoUSxr4 - transcript (automated).pdf","Transcript Link")</f>
        <v>Transcript Link</v>
      </c>
    </row>
    <row r="450" spans="1:13" ht="409.5">
      <c r="A450" s="1" t="s">
        <v>2139</v>
      </c>
      <c r="B450" s="1" t="s">
        <v>13</v>
      </c>
      <c r="C450" s="4" t="s">
        <v>2140</v>
      </c>
      <c r="D450" s="1" t="s">
        <v>2141</v>
      </c>
      <c r="E450" s="1" t="s">
        <v>2142</v>
      </c>
      <c r="F450" s="4" t="s">
        <v>5267</v>
      </c>
      <c r="G450" s="1" t="s">
        <v>17</v>
      </c>
      <c r="H450" s="1" t="s">
        <v>18</v>
      </c>
      <c r="I450" s="1" t="s">
        <v>19</v>
      </c>
      <c r="J450" s="1" t="s">
        <v>2143</v>
      </c>
      <c r="K450" s="1" t="s">
        <v>21</v>
      </c>
      <c r="L450" s="1" t="str">
        <f>HYPERLINK("https://files.afu.se/Downloads/Transcripts/Fade%20to%20Black%20(Jimmy%20Church)/2021 10 12 - FADE TO BLACK Radio - Ep. 1503 F2B w  Paul Hynek_0TPy-ew_oxw - transcript (automated).pdf","Transcript Link")</f>
        <v>Transcript Link</v>
      </c>
      <c r="M450" s="2" t="str">
        <f>HYPERLINK("https://files.afu.se/Downloads/Transcripts/Fade%20to%20Black%20(Jimmy%20Church)/2021 10 12 - FADE TO BLACK Radio - Ep. 1503 F2B w  Paul Hynek_0TPy-ew_oxw - transcript (automated).pdf","Transcript Link")</f>
        <v>Transcript Link</v>
      </c>
    </row>
    <row r="451" spans="1:13" ht="409.5">
      <c r="A451" s="1" t="s">
        <v>2144</v>
      </c>
      <c r="B451" s="1" t="s">
        <v>13</v>
      </c>
      <c r="C451" s="4" t="s">
        <v>2145</v>
      </c>
      <c r="D451" s="1" t="s">
        <v>2146</v>
      </c>
      <c r="E451" s="1" t="s">
        <v>2147</v>
      </c>
      <c r="F451" s="4" t="s">
        <v>5267</v>
      </c>
      <c r="G451" s="1" t="s">
        <v>17</v>
      </c>
      <c r="H451" s="1" t="s">
        <v>18</v>
      </c>
      <c r="I451" s="1" t="s">
        <v>19</v>
      </c>
      <c r="J451" s="1" t="s">
        <v>2148</v>
      </c>
      <c r="K451" s="1" t="s">
        <v>21</v>
      </c>
      <c r="L451" s="1" t="str">
        <f>HYPERLINK("https://files.afu.se/Downloads/Transcripts/Fade%20to%20Black%20(Jimmy%20Church)/2021 10 11 - FADE TO BLACK Radio - Ep. 1502 F2B w  Dr. Robert Davis_24jRETKdKFw - transcript (automated).pdf","Transcript Link")</f>
        <v>Transcript Link</v>
      </c>
      <c r="M451" s="2" t="str">
        <f>HYPERLINK("https://files.afu.se/Downloads/Transcripts/Fade%20to%20Black%20(Jimmy%20Church)/2021 10 11 - FADE TO BLACK Radio - Ep. 1502 F2B w  Dr. Robert Davis_24jRETKdKFw - transcript (automated).pdf","Transcript Link")</f>
        <v>Transcript Link</v>
      </c>
    </row>
    <row r="452" spans="1:13" ht="409.5">
      <c r="A452" s="1" t="s">
        <v>2149</v>
      </c>
      <c r="B452" s="1" t="s">
        <v>13</v>
      </c>
      <c r="C452" s="4" t="s">
        <v>2150</v>
      </c>
      <c r="D452" s="1" t="s">
        <v>2151</v>
      </c>
      <c r="E452" s="1" t="s">
        <v>2152</v>
      </c>
      <c r="F452" s="4" t="s">
        <v>5267</v>
      </c>
      <c r="G452" s="1" t="s">
        <v>17</v>
      </c>
      <c r="H452" s="1" t="s">
        <v>18</v>
      </c>
      <c r="I452" s="1" t="s">
        <v>19</v>
      </c>
      <c r="J452" s="1" t="s">
        <v>2153</v>
      </c>
      <c r="K452" s="1" t="s">
        <v>21</v>
      </c>
      <c r="L452" s="1" t="str">
        <f>HYPERLINK("https://files.afu.se/Downloads/Transcripts/Fade%20to%20Black%20(Jimmy%20Church)/2021 10 07 - FADE TO BLACK Radio - Ep. 1501 F2B FADERNIGHT   Open-Lines_ksIeoky_dPg - transcript (automated).pdf","Transcript Link")</f>
        <v>Transcript Link</v>
      </c>
      <c r="M452" s="2" t="str">
        <f>HYPERLINK("https://files.afu.se/Downloads/Transcripts/Fade%20to%20Black%20(Jimmy%20Church)/2021 10 07 - FADE TO BLACK Radio - Ep. 1501 F2B FADERNIGHT   Open-Lines_ksIeoky_dPg - transcript (automated).pdf","Transcript Link")</f>
        <v>Transcript Link</v>
      </c>
    </row>
    <row r="453" spans="1:13" ht="409.5">
      <c r="A453" s="1" t="s">
        <v>2154</v>
      </c>
      <c r="B453" s="1" t="s">
        <v>13</v>
      </c>
      <c r="C453" s="4" t="s">
        <v>2155</v>
      </c>
      <c r="D453" s="1" t="s">
        <v>2156</v>
      </c>
      <c r="E453" s="1" t="s">
        <v>2157</v>
      </c>
      <c r="F453" s="4" t="s">
        <v>5267</v>
      </c>
      <c r="G453" s="1" t="s">
        <v>17</v>
      </c>
      <c r="H453" s="1" t="s">
        <v>18</v>
      </c>
      <c r="I453" s="1" t="s">
        <v>19</v>
      </c>
      <c r="J453" s="1" t="s">
        <v>2158</v>
      </c>
      <c r="K453" s="1" t="s">
        <v>21</v>
      </c>
      <c r="L453" s="1" t="str">
        <f>HYPERLINK("https://files.afu.se/Downloads/Transcripts/Fade%20to%20Black%20(Jimmy%20Church)/2021 10 06 - FADE TO BLACK Radio - Ep. 1500 F2B w  Grant Cameron_UtLYOtSFfng - transcript (automated).pdf","Transcript Link")</f>
        <v>Transcript Link</v>
      </c>
      <c r="M453" s="2" t="str">
        <f>HYPERLINK("https://files.afu.se/Downloads/Transcripts/Fade%20to%20Black%20(Jimmy%20Church)/2021 10 06 - FADE TO BLACK Radio - Ep. 1500 F2B w  Grant Cameron_UtLYOtSFfng - transcript (automated).pdf","Transcript Link")</f>
        <v>Transcript Link</v>
      </c>
    </row>
    <row r="454" spans="1:13" ht="409.5">
      <c r="A454" s="1" t="s">
        <v>2159</v>
      </c>
      <c r="B454" s="1" t="s">
        <v>13</v>
      </c>
      <c r="C454" s="4" t="s">
        <v>2160</v>
      </c>
      <c r="D454" s="1" t="s">
        <v>2161</v>
      </c>
      <c r="E454" s="1" t="s">
        <v>2162</v>
      </c>
      <c r="F454" s="4" t="s">
        <v>5267</v>
      </c>
      <c r="G454" s="1" t="s">
        <v>17</v>
      </c>
      <c r="H454" s="1" t="s">
        <v>18</v>
      </c>
      <c r="I454" s="1" t="s">
        <v>19</v>
      </c>
      <c r="J454" s="1" t="s">
        <v>2163</v>
      </c>
      <c r="K454" s="1" t="s">
        <v>21</v>
      </c>
      <c r="L454" s="1" t="str">
        <f>HYPERLINK("https://files.afu.se/Downloads/Transcripts/Fade%20to%20Black%20(Jimmy%20Church)/2021 10 05 - FADE TO BLACK Radio - Ep. 1499 F2B w  Drew Bankey_HJK1iYQuZIU - transcript (automated).pdf","Transcript Link")</f>
        <v>Transcript Link</v>
      </c>
      <c r="M454" s="2" t="str">
        <f>HYPERLINK("https://files.afu.se/Downloads/Transcripts/Fade%20to%20Black%20(Jimmy%20Church)/2021 10 05 - FADE TO BLACK Radio - Ep. 1499 F2B w  Drew Bankey_HJK1iYQuZIU - transcript (automated).pdf","Transcript Link")</f>
        <v>Transcript Link</v>
      </c>
    </row>
    <row r="455" spans="1:13" ht="409.5">
      <c r="A455" s="1" t="s">
        <v>2164</v>
      </c>
      <c r="B455" s="1" t="s">
        <v>13</v>
      </c>
      <c r="C455" s="4" t="s">
        <v>2165</v>
      </c>
      <c r="D455" s="1" t="s">
        <v>2166</v>
      </c>
      <c r="E455" s="1" t="s">
        <v>2167</v>
      </c>
      <c r="F455" s="4" t="s">
        <v>5267</v>
      </c>
      <c r="G455" s="1" t="s">
        <v>17</v>
      </c>
      <c r="H455" s="1" t="s">
        <v>18</v>
      </c>
      <c r="I455" s="1" t="s">
        <v>19</v>
      </c>
      <c r="J455" s="1" t="s">
        <v>2168</v>
      </c>
      <c r="K455" s="1" t="s">
        <v>21</v>
      </c>
      <c r="L455" s="1" t="str">
        <f>HYPERLINK("https://files.afu.se/Downloads/Transcripts/Fade%20to%20Black%20(Jimmy%20Church)/2021 10 04 - FADE TO BLACK Radio - Ep. 1498 F2B w  Kevin Day  The Nimitz Event_TepPoTRqZkU - transcript (automated).pdf","Transcript Link")</f>
        <v>Transcript Link</v>
      </c>
      <c r="M455" s="2" t="str">
        <f>HYPERLINK("https://files.afu.se/Downloads/Transcripts/Fade%20to%20Black%20(Jimmy%20Church)/2021 10 04 - FADE TO BLACK Radio - Ep. 1498 F2B w  Kevin Day  The Nimitz Event_TepPoTRqZkU - transcript (automated).pdf","Transcript Link")</f>
        <v>Transcript Link</v>
      </c>
    </row>
    <row r="456" spans="1:13" ht="409.5">
      <c r="A456" s="1" t="s">
        <v>2169</v>
      </c>
      <c r="B456" s="1" t="s">
        <v>13</v>
      </c>
      <c r="C456" s="4" t="s">
        <v>2170</v>
      </c>
      <c r="D456" s="1" t="s">
        <v>2171</v>
      </c>
      <c r="E456" s="1" t="s">
        <v>2172</v>
      </c>
      <c r="F456" s="4" t="s">
        <v>5267</v>
      </c>
      <c r="G456" s="1" t="s">
        <v>17</v>
      </c>
      <c r="H456" s="1" t="s">
        <v>18</v>
      </c>
      <c r="I456" s="1" t="s">
        <v>19</v>
      </c>
      <c r="J456" s="1" t="s">
        <v>2173</v>
      </c>
      <c r="K456" s="1" t="s">
        <v>21</v>
      </c>
      <c r="L456" s="1" t="str">
        <f>HYPERLINK("https://files.afu.se/Downloads/Transcripts/Fade%20to%20Black%20(Jimmy%20Church)/2021 09 30 - FADE TO BLACK Radio - Ep. 1497 F2B   FADERNIGHT   Open-Lines_dgIV8Fq_W2Y - transcript (automated).pdf","Transcript Link")</f>
        <v>Transcript Link</v>
      </c>
      <c r="M456" s="2" t="str">
        <f>HYPERLINK("https://files.afu.se/Downloads/Transcripts/Fade%20to%20Black%20(Jimmy%20Church)/2021 09 30 - FADE TO BLACK Radio - Ep. 1497 F2B   FADERNIGHT   Open-Lines_dgIV8Fq_W2Y - transcript (automated).pdf","Transcript Link")</f>
        <v>Transcript Link</v>
      </c>
    </row>
    <row r="457" spans="1:13" ht="409.5">
      <c r="A457" s="1" t="s">
        <v>2174</v>
      </c>
      <c r="B457" s="1" t="s">
        <v>13</v>
      </c>
      <c r="C457" s="4" t="s">
        <v>2175</v>
      </c>
      <c r="D457" s="1" t="s">
        <v>2176</v>
      </c>
      <c r="E457" s="1" t="s">
        <v>2177</v>
      </c>
      <c r="F457" s="4" t="s">
        <v>5267</v>
      </c>
      <c r="G457" s="1" t="s">
        <v>17</v>
      </c>
      <c r="H457" s="1" t="s">
        <v>18</v>
      </c>
      <c r="I457" s="1" t="s">
        <v>19</v>
      </c>
      <c r="J457" s="1" t="s">
        <v>2178</v>
      </c>
      <c r="K457" s="1" t="s">
        <v>21</v>
      </c>
      <c r="L457" s="1" t="str">
        <f>HYPERLINK("https://files.afu.se/Downloads/Transcripts/Fade%20to%20Black%20(Jimmy%20Church)/2021 09 29 - FADE TO BLACK Radio - Ep. 1496 F2B w  Todd Standing  Bigfoot_WgE1F8RXplM - transcript (automated).pdf","Transcript Link")</f>
        <v>Transcript Link</v>
      </c>
      <c r="M457" s="2" t="str">
        <f>HYPERLINK("https://files.afu.se/Downloads/Transcripts/Fade%20to%20Black%20(Jimmy%20Church)/2021 09 29 - FADE TO BLACK Radio - Ep. 1496 F2B w  Todd Standing  Bigfoot_WgE1F8RXplM - transcript (automated).pdf","Transcript Link")</f>
        <v>Transcript Link</v>
      </c>
    </row>
    <row r="458" spans="1:13" ht="409.5">
      <c r="A458" s="1" t="s">
        <v>2179</v>
      </c>
      <c r="B458" s="1" t="s">
        <v>13</v>
      </c>
      <c r="C458" s="4" t="s">
        <v>2180</v>
      </c>
      <c r="D458" s="1" t="s">
        <v>2181</v>
      </c>
      <c r="E458" s="1" t="s">
        <v>2182</v>
      </c>
      <c r="F458" s="4" t="s">
        <v>5267</v>
      </c>
      <c r="G458" s="1" t="s">
        <v>17</v>
      </c>
      <c r="H458" s="1" t="s">
        <v>18</v>
      </c>
      <c r="I458" s="1" t="s">
        <v>19</v>
      </c>
      <c r="J458" s="1" t="s">
        <v>2183</v>
      </c>
      <c r="K458" s="1" t="s">
        <v>21</v>
      </c>
      <c r="L458" s="1" t="str">
        <f>HYPERLINK("https://files.afu.se/Downloads/Transcripts/Fade%20to%20Black%20(Jimmy%20Church)/2021 09 28 - FADE TO BLACK Radio - Ep. 1495 F2B w  Billy Carson  The Halls of Amenti_hdCMAhFz2h8 - transcript (automated).pdf","Transcript Link")</f>
        <v>Transcript Link</v>
      </c>
      <c r="M458" s="2" t="str">
        <f>HYPERLINK("https://files.afu.se/Downloads/Transcripts/Fade%20to%20Black%20(Jimmy%20Church)/2021 09 28 - FADE TO BLACK Radio - Ep. 1495 F2B w  Billy Carson  The Halls of Amenti_hdCMAhFz2h8 - transcript (automated).pdf","Transcript Link")</f>
        <v>Transcript Link</v>
      </c>
    </row>
    <row r="459" spans="1:13" ht="409.5">
      <c r="A459" s="1" t="s">
        <v>2184</v>
      </c>
      <c r="B459" s="1" t="s">
        <v>13</v>
      </c>
      <c r="C459" s="4" t="s">
        <v>2185</v>
      </c>
      <c r="D459" s="1" t="s">
        <v>2186</v>
      </c>
      <c r="E459" s="1" t="s">
        <v>2187</v>
      </c>
      <c r="F459" s="4" t="s">
        <v>5267</v>
      </c>
      <c r="G459" s="1" t="s">
        <v>17</v>
      </c>
      <c r="H459" s="1" t="s">
        <v>18</v>
      </c>
      <c r="I459" s="1" t="s">
        <v>19</v>
      </c>
      <c r="J459" s="1" t="s">
        <v>2188</v>
      </c>
      <c r="K459" s="1" t="s">
        <v>21</v>
      </c>
      <c r="L459" s="1" t="str">
        <f>HYPERLINK("https://files.afu.se/Downloads/Transcripts/Fade%20to%20Black%20(Jimmy%20Church)/2021 09 27 - FADE TO BLACK Radio - Ep. 1494 F2B w  Awakening Man and Ra_GuN4qxs5ekk - transcript (automated).pdf","Transcript Link")</f>
        <v>Transcript Link</v>
      </c>
      <c r="M459" s="2" t="str">
        <f>HYPERLINK("https://files.afu.se/Downloads/Transcripts/Fade%20to%20Black%20(Jimmy%20Church)/2021 09 27 - FADE TO BLACK Radio - Ep. 1494 F2B w  Awakening Man and Ra_GuN4qxs5ekk - transcript (automated).pdf","Transcript Link")</f>
        <v>Transcript Link</v>
      </c>
    </row>
    <row r="460" spans="1:13" ht="409.5">
      <c r="A460" s="1" t="s">
        <v>2189</v>
      </c>
      <c r="B460" s="1" t="s">
        <v>13</v>
      </c>
      <c r="C460" s="4" t="s">
        <v>2190</v>
      </c>
      <c r="D460" s="1" t="s">
        <v>2191</v>
      </c>
      <c r="E460" s="1" t="s">
        <v>2192</v>
      </c>
      <c r="F460" s="4" t="s">
        <v>5267</v>
      </c>
      <c r="G460" s="1" t="s">
        <v>17</v>
      </c>
      <c r="H460" s="1" t="s">
        <v>18</v>
      </c>
      <c r="I460" s="1" t="s">
        <v>19</v>
      </c>
      <c r="J460" s="1" t="s">
        <v>2193</v>
      </c>
      <c r="K460" s="1" t="s">
        <v>21</v>
      </c>
      <c r="L460" s="1" t="str">
        <f>HYPERLINK("https://files.afu.se/Downloads/Transcripts/Fade%20to%20Black%20(Jimmy%20Church)/2021 09 23 - FADE TO BLACK Radio - Ep. 1493 F2B FADERNIGHT   Open-Lines_iUbN7v6gYds - transcript (automated).pdf","Transcript Link")</f>
        <v>Transcript Link</v>
      </c>
      <c r="M460" s="2" t="str">
        <f>HYPERLINK("https://files.afu.se/Downloads/Transcripts/Fade%20to%20Black%20(Jimmy%20Church)/2021 09 23 - FADE TO BLACK Radio - Ep. 1493 F2B FADERNIGHT   Open-Lines_iUbN7v6gYds - transcript (automated).pdf","Transcript Link")</f>
        <v>Transcript Link</v>
      </c>
    </row>
    <row r="461" spans="1:13" ht="409.5">
      <c r="A461" s="1" t="s">
        <v>2194</v>
      </c>
      <c r="B461" s="1" t="s">
        <v>13</v>
      </c>
      <c r="C461" s="4" t="s">
        <v>2195</v>
      </c>
      <c r="D461" s="1" t="s">
        <v>2196</v>
      </c>
      <c r="E461" s="1" t="s">
        <v>2197</v>
      </c>
      <c r="F461" s="4" t="s">
        <v>5267</v>
      </c>
      <c r="G461" s="1" t="s">
        <v>17</v>
      </c>
      <c r="H461" s="1" t="s">
        <v>18</v>
      </c>
      <c r="I461" s="1" t="s">
        <v>19</v>
      </c>
      <c r="J461" s="1" t="s">
        <v>2198</v>
      </c>
      <c r="K461" s="1" t="s">
        <v>21</v>
      </c>
      <c r="L461" s="1" t="str">
        <f>HYPERLINK("https://files.afu.se/Downloads/Transcripts/Fade%20to%20Black%20(Jimmy%20Church)/2021 09 22 - FADE TO BLACK Radio - Ep. 1492 F2B w  Timothy Alberino_1FGbLXgrd8I - transcript (automated).pdf","Transcript Link")</f>
        <v>Transcript Link</v>
      </c>
      <c r="M461" s="2" t="str">
        <f>HYPERLINK("https://files.afu.se/Downloads/Transcripts/Fade%20to%20Black%20(Jimmy%20Church)/2021 09 22 - FADE TO BLACK Radio - Ep. 1492 F2B w  Timothy Alberino_1FGbLXgrd8I - transcript (automated).pdf","Transcript Link")</f>
        <v>Transcript Link</v>
      </c>
    </row>
    <row r="462" spans="1:13" ht="409.5">
      <c r="A462" s="1" t="s">
        <v>2199</v>
      </c>
      <c r="B462" s="1" t="s">
        <v>13</v>
      </c>
      <c r="C462" s="4" t="s">
        <v>2200</v>
      </c>
      <c r="D462" s="1" t="s">
        <v>2201</v>
      </c>
      <c r="E462" s="1" t="s">
        <v>2202</v>
      </c>
      <c r="F462" s="4" t="s">
        <v>5267</v>
      </c>
      <c r="G462" s="1" t="s">
        <v>17</v>
      </c>
      <c r="H462" s="1" t="s">
        <v>18</v>
      </c>
      <c r="I462" s="1" t="s">
        <v>19</v>
      </c>
      <c r="J462" s="1" t="s">
        <v>2203</v>
      </c>
      <c r="K462" s="1" t="s">
        <v>21</v>
      </c>
      <c r="L462" s="1" t="str">
        <f>HYPERLINK("https://files.afu.se/Downloads/Transcripts/Fade%20to%20Black%20(Jimmy%20Church)/2021 09 21 - FADE TO BLACK Radio - Ep. 1491 F2B w  Krista Raisa  Starseed_O41up8JQQyA - transcript (automated).pdf","Transcript Link")</f>
        <v>Transcript Link</v>
      </c>
      <c r="M462" s="2" t="str">
        <f>HYPERLINK("https://files.afu.se/Downloads/Transcripts/Fade%20to%20Black%20(Jimmy%20Church)/2021 09 21 - FADE TO BLACK Radio - Ep. 1491 F2B w  Krista Raisa  Starseed_O41up8JQQyA - transcript (automated).pdf","Transcript Link")</f>
        <v>Transcript Link</v>
      </c>
    </row>
    <row r="463" spans="1:13" ht="409.5">
      <c r="A463" s="1" t="s">
        <v>2204</v>
      </c>
      <c r="B463" s="1" t="s">
        <v>13</v>
      </c>
      <c r="C463" s="4" t="s">
        <v>2205</v>
      </c>
      <c r="D463" s="1" t="s">
        <v>2206</v>
      </c>
      <c r="E463" s="1" t="s">
        <v>2207</v>
      </c>
      <c r="F463" s="4" t="s">
        <v>5267</v>
      </c>
      <c r="G463" s="1" t="s">
        <v>17</v>
      </c>
      <c r="H463" s="1" t="s">
        <v>18</v>
      </c>
      <c r="I463" s="1" t="s">
        <v>19</v>
      </c>
      <c r="J463" s="1" t="s">
        <v>2208</v>
      </c>
      <c r="K463" s="1" t="s">
        <v>21</v>
      </c>
      <c r="L463" s="1" t="str">
        <f>HYPERLINK("https://files.afu.se/Downloads/Transcripts/Fade%20to%20Black%20(Jimmy%20Church)/2021 09 20 - FADE TO BLACK Radio - Ep. 1490 F2B w  Viviane Chauvet  Arcturian Hybrid_aMnAEVlTL2A - transcript (automated).pdf","Transcript Link")</f>
        <v>Transcript Link</v>
      </c>
      <c r="M463" s="2" t="str">
        <f>HYPERLINK("https://files.afu.se/Downloads/Transcripts/Fade%20to%20Black%20(Jimmy%20Church)/2021 09 20 - FADE TO BLACK Radio - Ep. 1490 F2B w  Viviane Chauvet  Arcturian Hybrid_aMnAEVlTL2A - transcript (automated).pdf","Transcript Link")</f>
        <v>Transcript Link</v>
      </c>
    </row>
    <row r="464" spans="1:13" ht="165">
      <c r="A464" s="1" t="s">
        <v>2209</v>
      </c>
      <c r="B464" s="1" t="s">
        <v>13</v>
      </c>
      <c r="C464" s="4" t="s">
        <v>2210</v>
      </c>
      <c r="D464" s="1" t="s">
        <v>2211</v>
      </c>
      <c r="E464" s="1" t="s">
        <v>2212</v>
      </c>
      <c r="F464" s="4" t="s">
        <v>5267</v>
      </c>
      <c r="G464" s="1" t="s">
        <v>17</v>
      </c>
      <c r="H464" s="1" t="s">
        <v>18</v>
      </c>
      <c r="I464" s="1" t="s">
        <v>19</v>
      </c>
      <c r="J464" s="1" t="s">
        <v>2213</v>
      </c>
      <c r="K464" s="1" t="s">
        <v>21</v>
      </c>
      <c r="L464" s="1" t="str">
        <f>HYPERLINK("https://files.afu.se/Downloads/Transcripts/Fade%20to%20Black%20(Jimmy%20Church)/2021 09 16 - FADE TO BLACK Radio - Ep. 1489 F2B FADERNIGHT   Open-Lines_Fh58MW1GnWo - transcript (automated).pdf","Transcript Link")</f>
        <v>Transcript Link</v>
      </c>
      <c r="M464" s="2" t="str">
        <f>HYPERLINK("https://files.afu.se/Downloads/Transcripts/Fade%20to%20Black%20(Jimmy%20Church)/2021 09 16 - FADE TO BLACK Radio - Ep. 1489 F2B FADERNIGHT   Open-Lines_Fh58MW1GnWo - transcript (automated).pdf","Transcript Link")</f>
        <v>Transcript Link</v>
      </c>
    </row>
    <row r="465" spans="1:13" ht="409.5">
      <c r="A465" s="1" t="s">
        <v>2214</v>
      </c>
      <c r="B465" s="1" t="s">
        <v>13</v>
      </c>
      <c r="C465" s="4" t="s">
        <v>2215</v>
      </c>
      <c r="D465" s="1" t="s">
        <v>2216</v>
      </c>
      <c r="E465" s="1" t="s">
        <v>2217</v>
      </c>
      <c r="F465" s="4" t="s">
        <v>5267</v>
      </c>
      <c r="G465" s="1" t="s">
        <v>17</v>
      </c>
      <c r="H465" s="1" t="s">
        <v>18</v>
      </c>
      <c r="I465" s="1" t="s">
        <v>19</v>
      </c>
      <c r="J465" s="1" t="s">
        <v>2218</v>
      </c>
      <c r="K465" s="1" t="s">
        <v>21</v>
      </c>
      <c r="L465" s="1" t="str">
        <f>HYPERLINK("https://files.afu.se/Downloads/Transcripts/Fade%20to%20Black%20(Jimmy%20Church)/2021 09 15 - FADE TO BLACK Radio - Ep. 1488 F2B w  Richard Dolan  The  Wilson Doc _s7uF1OBwx9k - transcript (automated).pdf","Transcript Link")</f>
        <v>Transcript Link</v>
      </c>
      <c r="M465" s="2" t="str">
        <f>HYPERLINK("https://files.afu.se/Downloads/Transcripts/Fade%20to%20Black%20(Jimmy%20Church)/2021 09 15 - FADE TO BLACK Radio - Ep. 1488 F2B w  Richard Dolan  The  Wilson Doc _s7uF1OBwx9k - transcript (automated).pdf","Transcript Link")</f>
        <v>Transcript Link</v>
      </c>
    </row>
    <row r="466" spans="1:13" ht="409.5">
      <c r="A466" s="1" t="s">
        <v>2219</v>
      </c>
      <c r="B466" s="1" t="s">
        <v>13</v>
      </c>
      <c r="C466" s="4" t="s">
        <v>2220</v>
      </c>
      <c r="D466" s="1" t="s">
        <v>2221</v>
      </c>
      <c r="E466" s="1" t="s">
        <v>2222</v>
      </c>
      <c r="F466" s="4" t="s">
        <v>5267</v>
      </c>
      <c r="G466" s="1" t="s">
        <v>17</v>
      </c>
      <c r="H466" s="1" t="s">
        <v>18</v>
      </c>
      <c r="I466" s="1" t="s">
        <v>19</v>
      </c>
      <c r="J466" s="1" t="s">
        <v>2223</v>
      </c>
      <c r="K466" s="1" t="s">
        <v>21</v>
      </c>
      <c r="L466" s="1" t="str">
        <f>HYPERLINK("https://files.afu.se/Downloads/Transcripts/Fade%20to%20Black%20(Jimmy%20Church)/2021 09 14 - FADE TO BLACK Radio - Ep. 1487 F2B w  Michael Oeming, James Tynion IV__MoEi_ij83M - transcript (automated).pdf","Transcript Link")</f>
        <v>Transcript Link</v>
      </c>
      <c r="M466" s="2" t="str">
        <f>HYPERLINK("https://files.afu.se/Downloads/Transcripts/Fade%20to%20Black%20(Jimmy%20Church)/2021 09 14 - FADE TO BLACK Radio - Ep. 1487 F2B w  Michael Oeming, James Tynion IV__MoEi_ij83M - transcript (automated).pdf","Transcript Link")</f>
        <v>Transcript Link</v>
      </c>
    </row>
    <row r="467" spans="1:13" ht="409.5">
      <c r="A467" s="1" t="s">
        <v>2224</v>
      </c>
      <c r="B467" s="1" t="s">
        <v>13</v>
      </c>
      <c r="C467" s="4" t="s">
        <v>2225</v>
      </c>
      <c r="D467" s="1" t="s">
        <v>2226</v>
      </c>
      <c r="E467" s="1" t="s">
        <v>2227</v>
      </c>
      <c r="F467" s="4" t="s">
        <v>5267</v>
      </c>
      <c r="G467" s="1" t="s">
        <v>17</v>
      </c>
      <c r="H467" s="1" t="s">
        <v>18</v>
      </c>
      <c r="I467" s="1" t="s">
        <v>19</v>
      </c>
      <c r="J467" s="1" t="s">
        <v>2228</v>
      </c>
      <c r="K467" s="1" t="s">
        <v>21</v>
      </c>
      <c r="L467" s="1" t="str">
        <f>HYPERLINK("https://files.afu.se/Downloads/Transcripts/Fade%20to%20Black%20(Jimmy%20Church)/2021 09 13 - FADE TO BLACK Radio - Ep. 1486 F2B w  Barry Littleton  A Life of ET Contact_NU0BoCr9oLA - transcript (automated).pdf","Transcript Link")</f>
        <v>Transcript Link</v>
      </c>
      <c r="M467" s="2" t="str">
        <f>HYPERLINK("https://files.afu.se/Downloads/Transcripts/Fade%20to%20Black%20(Jimmy%20Church)/2021 09 13 - FADE TO BLACK Radio - Ep. 1486 F2B w  Barry Littleton  A Life of ET Contact_NU0BoCr9oLA - transcript (automated).pdf","Transcript Link")</f>
        <v>Transcript Link</v>
      </c>
    </row>
    <row r="468" spans="1:13" ht="409.5">
      <c r="A468" s="1" t="s">
        <v>2229</v>
      </c>
      <c r="B468" s="1" t="s">
        <v>13</v>
      </c>
      <c r="C468" s="4" t="s">
        <v>2230</v>
      </c>
      <c r="D468" s="1" t="s">
        <v>2231</v>
      </c>
      <c r="E468" s="1" t="s">
        <v>2232</v>
      </c>
      <c r="F468" s="4" t="s">
        <v>5267</v>
      </c>
      <c r="G468" s="1" t="s">
        <v>17</v>
      </c>
      <c r="H468" s="1" t="s">
        <v>18</v>
      </c>
      <c r="I468" s="1" t="s">
        <v>19</v>
      </c>
      <c r="J468" s="1" t="s">
        <v>2233</v>
      </c>
      <c r="K468" s="1" t="s">
        <v>21</v>
      </c>
      <c r="L468" s="1" t="str">
        <f>HYPERLINK("https://files.afu.se/Downloads/Transcripts/Fade%20to%20Black%20(Jimmy%20Church)/2021 09 09 - FADE TO BLACK Radio - Ep. 1485 F2B FADERNIGHT   Open-Lines_NKhkh5QPHKI - transcript (automated).pdf","Transcript Link")</f>
        <v>Transcript Link</v>
      </c>
      <c r="M468" s="2" t="str">
        <f>HYPERLINK("https://files.afu.se/Downloads/Transcripts/Fade%20to%20Black%20(Jimmy%20Church)/2021 09 09 - FADE TO BLACK Radio - Ep. 1485 F2B FADERNIGHT   Open-Lines_NKhkh5QPHKI - transcript (automated).pdf","Transcript Link")</f>
        <v>Transcript Link</v>
      </c>
    </row>
    <row r="469" spans="1:13" ht="409.5">
      <c r="A469" s="1" t="s">
        <v>2234</v>
      </c>
      <c r="B469" s="1" t="s">
        <v>13</v>
      </c>
      <c r="C469" s="4" t="s">
        <v>2235</v>
      </c>
      <c r="D469" s="1" t="s">
        <v>2236</v>
      </c>
      <c r="E469" s="1" t="s">
        <v>2237</v>
      </c>
      <c r="F469" s="4" t="s">
        <v>5267</v>
      </c>
      <c r="G469" s="1" t="s">
        <v>17</v>
      </c>
      <c r="H469" s="1" t="s">
        <v>18</v>
      </c>
      <c r="I469" s="1" t="s">
        <v>19</v>
      </c>
      <c r="J469" s="1" t="s">
        <v>2238</v>
      </c>
      <c r="K469" s="1" t="s">
        <v>21</v>
      </c>
      <c r="L469" s="1" t="str">
        <f>HYPERLINK("https://files.afu.se/Downloads/Transcripts/Fade%20to%20Black%20(Jimmy%20Church)/2021 09 08 - FADE TO BLACK Radio - Ep. 1484 F2B w  Dr. Matthew Johnson  Bigfoot_wyLp3dLoxH8 - transcript (automated).pdf","Transcript Link")</f>
        <v>Transcript Link</v>
      </c>
      <c r="M469" s="2" t="str">
        <f>HYPERLINK("https://files.afu.se/Downloads/Transcripts/Fade%20to%20Black%20(Jimmy%20Church)/2021 09 08 - FADE TO BLACK Radio - Ep. 1484 F2B w  Dr. Matthew Johnson  Bigfoot_wyLp3dLoxH8 - transcript (automated).pdf","Transcript Link")</f>
        <v>Transcript Link</v>
      </c>
    </row>
    <row r="470" spans="1:13" ht="409.5">
      <c r="A470" s="1" t="s">
        <v>2239</v>
      </c>
      <c r="B470" s="1" t="s">
        <v>13</v>
      </c>
      <c r="C470" s="4" t="s">
        <v>2240</v>
      </c>
      <c r="D470" s="1" t="s">
        <v>2241</v>
      </c>
      <c r="E470" s="1" t="s">
        <v>2242</v>
      </c>
      <c r="F470" s="4" t="s">
        <v>5267</v>
      </c>
      <c r="G470" s="1" t="s">
        <v>17</v>
      </c>
      <c r="H470" s="1" t="s">
        <v>18</v>
      </c>
      <c r="I470" s="1" t="s">
        <v>19</v>
      </c>
      <c r="J470" s="1" t="s">
        <v>2243</v>
      </c>
      <c r="K470" s="1" t="s">
        <v>21</v>
      </c>
      <c r="L470" s="1" t="str">
        <f>HYPERLINK("https://files.afu.se/Downloads/Transcripts/Fade%20to%20Black%20(Jimmy%20Church)/2021 09 06 - FADE TO BLACK Radio - Ep. 1483 FADE to BLACK Jimmy Church w  Jimmy Church  Labor Day Special Event_6R5b6rSlRow - transcript (automated).pdf","Transcript Link")</f>
        <v>Transcript Link</v>
      </c>
      <c r="M470" s="2" t="str">
        <f>HYPERLINK("https://files.afu.se/Downloads/Transcripts/Fade%20to%20Black%20(Jimmy%20Church)/2021 09 06 - FADE TO BLACK Radio - Ep. 1483 FADE to BLACK Jimmy Church w  Jimmy Church  Labor Day Special Event_6R5b6rSlRow - transcript (automated).pdf","Transcript Link")</f>
        <v>Transcript Link</v>
      </c>
    </row>
    <row r="471" spans="1:13" ht="409.5">
      <c r="A471" s="1" t="s">
        <v>2244</v>
      </c>
      <c r="B471" s="1" t="s">
        <v>13</v>
      </c>
      <c r="C471" s="4" t="s">
        <v>2245</v>
      </c>
      <c r="D471" s="1" t="s">
        <v>2246</v>
      </c>
      <c r="E471" s="1" t="s">
        <v>2247</v>
      </c>
      <c r="F471" s="4" t="s">
        <v>5267</v>
      </c>
      <c r="G471" s="1" t="s">
        <v>17</v>
      </c>
      <c r="H471" s="1" t="s">
        <v>18</v>
      </c>
      <c r="I471" s="1" t="s">
        <v>19</v>
      </c>
      <c r="J471" s="1" t="s">
        <v>2248</v>
      </c>
      <c r="K471" s="1" t="s">
        <v>21</v>
      </c>
      <c r="L471" s="1" t="str">
        <f>HYPERLINK("https://files.afu.se/Downloads/Transcripts/Fade%20to%20Black%20(Jimmy%20Church)/2021 09 02 - FADE TO BLACK Radio - Ep. 1482 F2B Ryan Sprague_uwoqbzzxZjs - transcript (automated).pdf","Transcript Link")</f>
        <v>Transcript Link</v>
      </c>
      <c r="M471" s="2" t="str">
        <f>HYPERLINK("https://files.afu.se/Downloads/Transcripts/Fade%20to%20Black%20(Jimmy%20Church)/2021 09 02 - FADE TO BLACK Radio - Ep. 1482 F2B Ryan Sprague_uwoqbzzxZjs - transcript (automated).pdf","Transcript Link")</f>
        <v>Transcript Link</v>
      </c>
    </row>
    <row r="472" spans="1:13" ht="409.5">
      <c r="A472" s="1" t="s">
        <v>2249</v>
      </c>
      <c r="B472" s="1" t="s">
        <v>13</v>
      </c>
      <c r="C472" s="4" t="s">
        <v>2250</v>
      </c>
      <c r="D472" s="1" t="s">
        <v>2251</v>
      </c>
      <c r="E472" s="1" t="s">
        <v>2252</v>
      </c>
      <c r="F472" s="4" t="s">
        <v>5267</v>
      </c>
      <c r="G472" s="1" t="s">
        <v>17</v>
      </c>
      <c r="H472" s="1" t="s">
        <v>18</v>
      </c>
      <c r="I472" s="1" t="s">
        <v>19</v>
      </c>
      <c r="J472" s="1" t="s">
        <v>2253</v>
      </c>
      <c r="K472" s="1" t="s">
        <v>21</v>
      </c>
      <c r="L472" s="1" t="str">
        <f>HYPERLINK("https://files.afu.se/Downloads/Transcripts/Fade%20to%20Black%20(Jimmy%20Church)/2021 09 01 - FADE TO BLACK Radio - Ep. 1481 F2B Darryl Anka   Alienated _U6mf89eo03U - transcript (automated).pdf","Transcript Link")</f>
        <v>Transcript Link</v>
      </c>
      <c r="M472" s="2" t="str">
        <f>HYPERLINK("https://files.afu.se/Downloads/Transcripts/Fade%20to%20Black%20(Jimmy%20Church)/2021 09 01 - FADE TO BLACK Radio - Ep. 1481 F2B Darryl Anka   Alienated _U6mf89eo03U - transcript (automated).pdf","Transcript Link")</f>
        <v>Transcript Link</v>
      </c>
    </row>
    <row r="473" spans="1:13" ht="409.5">
      <c r="A473" s="1" t="s">
        <v>2254</v>
      </c>
      <c r="B473" s="1" t="s">
        <v>13</v>
      </c>
      <c r="C473" s="4" t="s">
        <v>2255</v>
      </c>
      <c r="D473" s="1" t="s">
        <v>2256</v>
      </c>
      <c r="E473" s="1" t="s">
        <v>2257</v>
      </c>
      <c r="F473" s="4" t="s">
        <v>5267</v>
      </c>
      <c r="G473" s="1" t="s">
        <v>17</v>
      </c>
      <c r="H473" s="1" t="s">
        <v>18</v>
      </c>
      <c r="I473" s="1" t="s">
        <v>19</v>
      </c>
      <c r="J473" s="1" t="s">
        <v>2258</v>
      </c>
      <c r="K473" s="1" t="s">
        <v>21</v>
      </c>
      <c r="L473" s="1" t="str">
        <f>HYPERLINK("https://files.afu.se/Downloads/Transcripts/Fade%20to%20Black%20(Jimmy%20Church)/2021 08 31 - FADE TO BLACK Radio - Ep. 1480 F2B Jim Harold_8V8o9giR6RE - transcript (automated).pdf","Transcript Link")</f>
        <v>Transcript Link</v>
      </c>
      <c r="M473" s="2" t="str">
        <f>HYPERLINK("https://files.afu.se/Downloads/Transcripts/Fade%20to%20Black%20(Jimmy%20Church)/2021 08 31 - FADE TO BLACK Radio - Ep. 1480 F2B Jim Harold_8V8o9giR6RE - transcript (automated).pdf","Transcript Link")</f>
        <v>Transcript Link</v>
      </c>
    </row>
    <row r="474" spans="1:13" ht="409.5">
      <c r="A474" s="1" t="s">
        <v>2259</v>
      </c>
      <c r="B474" s="1" t="s">
        <v>13</v>
      </c>
      <c r="C474" s="4" t="s">
        <v>2260</v>
      </c>
      <c r="D474" s="1" t="s">
        <v>2261</v>
      </c>
      <c r="E474" s="1" t="s">
        <v>2262</v>
      </c>
      <c r="F474" s="4" t="s">
        <v>5267</v>
      </c>
      <c r="G474" s="1" t="s">
        <v>17</v>
      </c>
      <c r="H474" s="1" t="s">
        <v>18</v>
      </c>
      <c r="I474" s="1" t="s">
        <v>19</v>
      </c>
      <c r="J474" s="1" t="s">
        <v>2263</v>
      </c>
      <c r="K474" s="1" t="s">
        <v>21</v>
      </c>
      <c r="L474" s="1" t="str">
        <f>HYPERLINK("https://files.afu.se/Downloads/Transcripts/Fade%20to%20Black%20(Jimmy%20Church)/2021 08 26 - FADE TO BLACK Radio - Ep. 1479 F2B FADERNIGHT_78xNi4j2_hU - transcript (automated).pdf","Transcript Link")</f>
        <v>Transcript Link</v>
      </c>
      <c r="M474" s="2" t="str">
        <f>HYPERLINK("https://files.afu.se/Downloads/Transcripts/Fade%20to%20Black%20(Jimmy%20Church)/2021 08 26 - FADE TO BLACK Radio - Ep. 1479 F2B FADERNIGHT_78xNi4j2_hU - transcript (automated).pdf","Transcript Link")</f>
        <v>Transcript Link</v>
      </c>
    </row>
    <row r="475" spans="1:13" ht="409.5">
      <c r="A475" s="1" t="s">
        <v>2264</v>
      </c>
      <c r="B475" s="1" t="s">
        <v>13</v>
      </c>
      <c r="C475" s="4" t="s">
        <v>2265</v>
      </c>
      <c r="D475" s="1" t="s">
        <v>2266</v>
      </c>
      <c r="E475" s="1" t="s">
        <v>2267</v>
      </c>
      <c r="F475" s="4" t="s">
        <v>5267</v>
      </c>
      <c r="G475" s="1" t="s">
        <v>17</v>
      </c>
      <c r="H475" s="1" t="s">
        <v>18</v>
      </c>
      <c r="I475" s="1" t="s">
        <v>19</v>
      </c>
      <c r="J475" s="1" t="s">
        <v>2268</v>
      </c>
      <c r="K475" s="1" t="s">
        <v>21</v>
      </c>
      <c r="L475" s="1" t="str">
        <f>HYPERLINK("https://files.afu.se/Downloads/Transcripts/Fade%20to%20Black%20(Jimmy%20Church)/2021 08 25 - FADE TO BLACK Radio - Ep. 1478 F2B  Añjali_eZeAYT_Y8s0 - transcript (automated).pdf","Transcript Link")</f>
        <v>Transcript Link</v>
      </c>
      <c r="M475" s="2" t="str">
        <f>HYPERLINK("https://files.afu.se/Downloads/Transcripts/Fade%20to%20Black%20(Jimmy%20Church)/2021 08 25 - FADE TO BLACK Radio - Ep. 1478 F2B  Añjali_eZeAYT_Y8s0 - transcript (automated).pdf","Transcript Link")</f>
        <v>Transcript Link</v>
      </c>
    </row>
    <row r="476" spans="1:13" ht="409.5">
      <c r="A476" s="1" t="s">
        <v>2269</v>
      </c>
      <c r="B476" s="1" t="s">
        <v>13</v>
      </c>
      <c r="C476" s="4" t="s">
        <v>2270</v>
      </c>
      <c r="D476" s="1" t="s">
        <v>2271</v>
      </c>
      <c r="E476" s="1" t="s">
        <v>2272</v>
      </c>
      <c r="F476" s="4" t="s">
        <v>5267</v>
      </c>
      <c r="G476" s="1" t="s">
        <v>17</v>
      </c>
      <c r="H476" s="1" t="s">
        <v>18</v>
      </c>
      <c r="I476" s="1" t="s">
        <v>19</v>
      </c>
      <c r="J476" s="1" t="s">
        <v>2273</v>
      </c>
      <c r="K476" s="1" t="s">
        <v>21</v>
      </c>
      <c r="L476" s="1" t="str">
        <f>HYPERLINK("https://files.afu.se/Downloads/Transcripts/Fade%20to%20Black%20(Jimmy%20Church)/2021 08 24 - FADE TO BLACK Radio - Ep. 1477 F2B Scott Wolter_e0QPpvyPURE - transcript (automated).pdf","Transcript Link")</f>
        <v>Transcript Link</v>
      </c>
      <c r="M476" s="2" t="str">
        <f>HYPERLINK("https://files.afu.se/Downloads/Transcripts/Fade%20to%20Black%20(Jimmy%20Church)/2021 08 24 - FADE TO BLACK Radio - Ep. 1477 F2B Scott Wolter_e0QPpvyPURE - transcript (automated).pdf","Transcript Link")</f>
        <v>Transcript Link</v>
      </c>
    </row>
    <row r="477" spans="1:13" ht="409.5">
      <c r="A477" s="1" t="s">
        <v>2274</v>
      </c>
      <c r="B477" s="1" t="s">
        <v>13</v>
      </c>
      <c r="C477" s="4" t="s">
        <v>2275</v>
      </c>
      <c r="D477" s="1" t="s">
        <v>2276</v>
      </c>
      <c r="E477" s="1" t="s">
        <v>2277</v>
      </c>
      <c r="F477" s="4" t="s">
        <v>5267</v>
      </c>
      <c r="G477" s="1" t="s">
        <v>17</v>
      </c>
      <c r="H477" s="1" t="s">
        <v>18</v>
      </c>
      <c r="I477" s="1" t="s">
        <v>19</v>
      </c>
      <c r="J477" s="1" t="s">
        <v>2278</v>
      </c>
      <c r="K477" s="1" t="s">
        <v>21</v>
      </c>
      <c r="L477" s="1" t="str">
        <f>HYPERLINK("https://files.afu.se/Downloads/Transcripts/Fade%20to%20Black%20(Jimmy%20Church)/2021 08 23 - FADE TO BLACK Radio - Ep. 1476 F2BJack Roth   Jon Sumple_nGoIEbZzgF0 - transcript (automated).pdf","Transcript Link")</f>
        <v>Transcript Link</v>
      </c>
      <c r="M477" s="2" t="str">
        <f>HYPERLINK("https://files.afu.se/Downloads/Transcripts/Fade%20to%20Black%20(Jimmy%20Church)/2021 08 23 - FADE TO BLACK Radio - Ep. 1476 F2BJack Roth   Jon Sumple_nGoIEbZzgF0 - transcript (automated).pdf","Transcript Link")</f>
        <v>Transcript Link</v>
      </c>
    </row>
    <row r="478" spans="1:13" ht="409.5">
      <c r="A478" s="1" t="s">
        <v>2279</v>
      </c>
      <c r="B478" s="1" t="s">
        <v>13</v>
      </c>
      <c r="C478" s="4" t="s">
        <v>2280</v>
      </c>
      <c r="D478" s="1" t="s">
        <v>2281</v>
      </c>
      <c r="E478" s="1" t="s">
        <v>2282</v>
      </c>
      <c r="F478" s="4" t="s">
        <v>5267</v>
      </c>
      <c r="G478" s="1" t="s">
        <v>17</v>
      </c>
      <c r="H478" s="1" t="s">
        <v>18</v>
      </c>
      <c r="I478" s="1" t="s">
        <v>19</v>
      </c>
      <c r="J478" s="1" t="s">
        <v>2283</v>
      </c>
      <c r="K478" s="1" t="s">
        <v>21</v>
      </c>
      <c r="L478" s="1" t="str">
        <f>HYPERLINK("https://files.afu.se/Downloads/Transcripts/Fade%20to%20Black%20(Jimmy%20Church)/2021 08 18 - FADE TO BLACK Radio - Ep. 1475 F2B Avi Loeb_J-Pi0IRoSvA - transcript (automated).pdf","Transcript Link")</f>
        <v>Transcript Link</v>
      </c>
      <c r="M478" s="2" t="str">
        <f>HYPERLINK("https://files.afu.se/Downloads/Transcripts/Fade%20to%20Black%20(Jimmy%20Church)/2021 08 18 - FADE TO BLACK Radio - Ep. 1475 F2B Avi Loeb_J-Pi0IRoSvA - transcript (automated).pdf","Transcript Link")</f>
        <v>Transcript Link</v>
      </c>
    </row>
    <row r="479" spans="1:13" ht="409.5">
      <c r="A479" s="1" t="s">
        <v>2284</v>
      </c>
      <c r="B479" s="1" t="s">
        <v>13</v>
      </c>
      <c r="C479" s="4" t="s">
        <v>2285</v>
      </c>
      <c r="D479" s="1" t="s">
        <v>2286</v>
      </c>
      <c r="E479" s="1" t="s">
        <v>2287</v>
      </c>
      <c r="F479" s="4" t="s">
        <v>5267</v>
      </c>
      <c r="G479" s="1" t="s">
        <v>17</v>
      </c>
      <c r="H479" s="1" t="s">
        <v>18</v>
      </c>
      <c r="I479" s="1" t="s">
        <v>19</v>
      </c>
      <c r="J479" s="1" t="s">
        <v>2288</v>
      </c>
      <c r="K479" s="1" t="s">
        <v>21</v>
      </c>
      <c r="L479" s="1" t="str">
        <f>HYPERLINK("https://files.afu.se/Downloads/Transcripts/Fade%20to%20Black%20(Jimmy%20Church)/2021 08 17 - FADE TO BLACK Radio - Ep. 1474 F2B Ronny Le Blanc_c4xa3fmcDyA - transcript (automated).pdf","Transcript Link")</f>
        <v>Transcript Link</v>
      </c>
      <c r="M479" s="2" t="str">
        <f>HYPERLINK("https://files.afu.se/Downloads/Transcripts/Fade%20to%20Black%20(Jimmy%20Church)/2021 08 17 - FADE TO BLACK Radio - Ep. 1474 F2B Ronny Le Blanc_c4xa3fmcDyA - transcript (automated).pdf","Transcript Link")</f>
        <v>Transcript Link</v>
      </c>
    </row>
    <row r="480" spans="1:13" ht="409.5">
      <c r="A480" s="1" t="s">
        <v>2289</v>
      </c>
      <c r="B480" s="1" t="s">
        <v>13</v>
      </c>
      <c r="C480" s="4" t="s">
        <v>2290</v>
      </c>
      <c r="D480" s="1" t="s">
        <v>2291</v>
      </c>
      <c r="E480" s="1" t="s">
        <v>2292</v>
      </c>
      <c r="F480" s="4" t="s">
        <v>5267</v>
      </c>
      <c r="G480" s="1" t="s">
        <v>17</v>
      </c>
      <c r="H480" s="1" t="s">
        <v>18</v>
      </c>
      <c r="I480" s="1" t="s">
        <v>19</v>
      </c>
      <c r="J480" s="1" t="s">
        <v>2293</v>
      </c>
      <c r="K480" s="1" t="s">
        <v>21</v>
      </c>
      <c r="L480" s="1" t="str">
        <f>HYPERLINK("https://files.afu.se/Downloads/Transcripts/Fade%20to%20Black%20(Jimmy%20Church)/2021 08 16 - FADE TO BLACK Radio - Ep. 1473 F2B Micah Hanks_MvaLjTgvyYg - transcript (automated).pdf","Transcript Link")</f>
        <v>Transcript Link</v>
      </c>
      <c r="M480" s="2" t="str">
        <f>HYPERLINK("https://files.afu.se/Downloads/Transcripts/Fade%20to%20Black%20(Jimmy%20Church)/2021 08 16 - FADE TO BLACK Radio - Ep. 1473 F2B Micah Hanks_MvaLjTgvyYg - transcript (automated).pdf","Transcript Link")</f>
        <v>Transcript Link</v>
      </c>
    </row>
    <row r="481" spans="1:13" ht="409.5">
      <c r="A481" s="1" t="s">
        <v>2294</v>
      </c>
      <c r="B481" s="1" t="s">
        <v>13</v>
      </c>
      <c r="C481" s="4" t="s">
        <v>2295</v>
      </c>
      <c r="D481" s="1" t="s">
        <v>2296</v>
      </c>
      <c r="E481" s="1" t="s">
        <v>2297</v>
      </c>
      <c r="F481" s="4" t="s">
        <v>5267</v>
      </c>
      <c r="G481" s="1" t="s">
        <v>17</v>
      </c>
      <c r="H481" s="1" t="s">
        <v>18</v>
      </c>
      <c r="I481" s="1" t="s">
        <v>19</v>
      </c>
      <c r="J481" s="1" t="s">
        <v>2298</v>
      </c>
      <c r="K481" s="1" t="s">
        <v>21</v>
      </c>
      <c r="L481" s="1" t="str">
        <f>HYPERLINK("https://files.afu.se/Downloads/Transcripts/Fade%20to%20Black%20(Jimmy%20Church)/2021 08 12 - FADE TO BLACK Radio - Ep. 1472 FADE to BLACK Jimmy Church   FADERNIGHT   Open-Lines!_loslfUgsFrg - transcript (automated).pdf","Transcript Link")</f>
        <v>Transcript Link</v>
      </c>
      <c r="M481" s="2" t="str">
        <f>HYPERLINK("https://files.afu.se/Downloads/Transcripts/Fade%20to%20Black%20(Jimmy%20Church)/2021 08 12 - FADE TO BLACK Radio - Ep. 1472 FADE to BLACK Jimmy Church   FADERNIGHT   Open-Lines!_loslfUgsFrg - transcript (automated).pdf","Transcript Link")</f>
        <v>Transcript Link</v>
      </c>
    </row>
    <row r="482" spans="1:13" ht="409.5">
      <c r="A482" s="1" t="s">
        <v>2299</v>
      </c>
      <c r="B482" s="1" t="s">
        <v>13</v>
      </c>
      <c r="C482" s="4" t="s">
        <v>2300</v>
      </c>
      <c r="D482" s="1" t="s">
        <v>2301</v>
      </c>
      <c r="E482" s="1" t="s">
        <v>2302</v>
      </c>
      <c r="F482" s="4" t="s">
        <v>5267</v>
      </c>
      <c r="G482" s="1" t="s">
        <v>17</v>
      </c>
      <c r="H482" s="1" t="s">
        <v>18</v>
      </c>
      <c r="I482" s="1" t="s">
        <v>19</v>
      </c>
      <c r="J482" s="1" t="s">
        <v>2303</v>
      </c>
      <c r="K482" s="1" t="s">
        <v>21</v>
      </c>
      <c r="L482" s="1" t="str">
        <f>HYPERLINK("https://files.afu.se/Downloads/Transcripts/Fade%20to%20Black%20(Jimmy%20Church)/2021 08 11 - FADE TO BLACK Radio - Ep. 1471 Dr. Robert M. Schoch_gJppPu9_QiY - transcript (automated).pdf","Transcript Link")</f>
        <v>Transcript Link</v>
      </c>
      <c r="M482" s="2" t="str">
        <f>HYPERLINK("https://files.afu.se/Downloads/Transcripts/Fade%20to%20Black%20(Jimmy%20Church)/2021 08 11 - FADE TO BLACK Radio - Ep. 1471 Dr. Robert M. Schoch_gJppPu9_QiY - transcript (automated).pdf","Transcript Link")</f>
        <v>Transcript Link</v>
      </c>
    </row>
    <row r="483" spans="1:13" ht="409.5">
      <c r="A483" s="1" t="s">
        <v>2304</v>
      </c>
      <c r="B483" s="1" t="s">
        <v>13</v>
      </c>
      <c r="C483" s="4" t="s">
        <v>2305</v>
      </c>
      <c r="D483" s="1" t="s">
        <v>2306</v>
      </c>
      <c r="E483" s="1" t="s">
        <v>2307</v>
      </c>
      <c r="F483" s="4" t="s">
        <v>5267</v>
      </c>
      <c r="G483" s="1" t="s">
        <v>17</v>
      </c>
      <c r="H483" s="1" t="s">
        <v>18</v>
      </c>
      <c r="I483" s="1" t="s">
        <v>19</v>
      </c>
      <c r="J483" s="1" t="s">
        <v>2308</v>
      </c>
      <c r="K483" s="1" t="s">
        <v>21</v>
      </c>
      <c r="L483" s="1" t="str">
        <f>HYPERLINK("https://files.afu.se/Downloads/Transcripts/Fade%20to%20Black%20(Jimmy%20Church)/2021 08 10 - FADE TO BLACK Radio - Ep. 1470 F2B Stephen Bassett_hePBStpIrhM - transcript (automated).pdf","Transcript Link")</f>
        <v>Transcript Link</v>
      </c>
      <c r="M483" s="2" t="str">
        <f>HYPERLINK("https://files.afu.se/Downloads/Transcripts/Fade%20to%20Black%20(Jimmy%20Church)/2021 08 10 - FADE TO BLACK Radio - Ep. 1470 F2B Stephen Bassett_hePBStpIrhM - transcript (automated).pdf","Transcript Link")</f>
        <v>Transcript Link</v>
      </c>
    </row>
    <row r="484" spans="1:13" ht="409.5">
      <c r="A484" s="1" t="s">
        <v>2309</v>
      </c>
      <c r="B484" s="1" t="s">
        <v>13</v>
      </c>
      <c r="C484" s="4" t="s">
        <v>2310</v>
      </c>
      <c r="D484" s="1" t="s">
        <v>2311</v>
      </c>
      <c r="E484" s="1" t="s">
        <v>2312</v>
      </c>
      <c r="F484" s="4" t="s">
        <v>5267</v>
      </c>
      <c r="G484" s="1" t="s">
        <v>17</v>
      </c>
      <c r="H484" s="1" t="s">
        <v>18</v>
      </c>
      <c r="I484" s="1" t="s">
        <v>19</v>
      </c>
      <c r="J484" s="1" t="s">
        <v>2313</v>
      </c>
      <c r="K484" s="1" t="s">
        <v>21</v>
      </c>
      <c r="L484" s="1" t="str">
        <f>HYPERLINK("https://files.afu.se/Downloads/Transcripts/Fade%20to%20Black%20(Jimmy%20Church)/2021 08 09 - FADE TO BLACK Radio - Ep. 1469 F2B Richard Dolan_iJcfjXTp84Y - transcript (automated).pdf","Transcript Link")</f>
        <v>Transcript Link</v>
      </c>
      <c r="M484" s="2" t="str">
        <f>HYPERLINK("https://files.afu.se/Downloads/Transcripts/Fade%20to%20Black%20(Jimmy%20Church)/2021 08 09 - FADE TO BLACK Radio - Ep. 1469 F2B Richard Dolan_iJcfjXTp84Y - transcript (automated).pdf","Transcript Link")</f>
        <v>Transcript Link</v>
      </c>
    </row>
    <row r="485" spans="1:13" ht="270">
      <c r="A485" s="1" t="s">
        <v>2314</v>
      </c>
      <c r="B485" s="1" t="s">
        <v>13</v>
      </c>
      <c r="C485" s="4" t="s">
        <v>2315</v>
      </c>
      <c r="D485" s="1" t="s">
        <v>2316</v>
      </c>
      <c r="E485" s="1" t="s">
        <v>2317</v>
      </c>
      <c r="F485" s="4" t="s">
        <v>5267</v>
      </c>
      <c r="G485" s="1" t="s">
        <v>17</v>
      </c>
      <c r="H485" s="1" t="s">
        <v>18</v>
      </c>
      <c r="I485" s="1" t="s">
        <v>19</v>
      </c>
      <c r="J485" s="1" t="s">
        <v>2318</v>
      </c>
      <c r="K485" s="1" t="s">
        <v>21</v>
      </c>
      <c r="L485" s="1" t="str">
        <f>HYPERLINK("https://files.afu.se/Downloads/Transcripts/Fade%20to%20Black%20(Jimmy%20Church)/2021 08 05 - FADE TO BLACK Radio - Ep. 1468 FADE to BLACK Jimmy Church   FADERNIGHT   Open-Lines!_A9EOeYAIZWw - transcript (automated).pdf","Transcript Link")</f>
        <v>Transcript Link</v>
      </c>
      <c r="M485" s="2" t="str">
        <f>HYPERLINK("https://files.afu.se/Downloads/Transcripts/Fade%20to%20Black%20(Jimmy%20Church)/2021 08 05 - FADE TO BLACK Radio - Ep. 1468 FADE to BLACK Jimmy Church   FADERNIGHT   Open-Lines!_A9EOeYAIZWw - transcript (automated).pdf","Transcript Link")</f>
        <v>Transcript Link</v>
      </c>
    </row>
    <row r="486" spans="1:13" ht="409.5">
      <c r="A486" s="1" t="s">
        <v>2319</v>
      </c>
      <c r="B486" s="1" t="s">
        <v>13</v>
      </c>
      <c r="C486" s="4" t="s">
        <v>2320</v>
      </c>
      <c r="D486" s="1" t="s">
        <v>2321</v>
      </c>
      <c r="E486" s="1" t="s">
        <v>2322</v>
      </c>
      <c r="F486" s="4" t="s">
        <v>5267</v>
      </c>
      <c r="G486" s="1" t="s">
        <v>17</v>
      </c>
      <c r="H486" s="1" t="s">
        <v>18</v>
      </c>
      <c r="I486" s="1" t="s">
        <v>19</v>
      </c>
      <c r="J486" s="1" t="s">
        <v>2323</v>
      </c>
      <c r="K486" s="1" t="s">
        <v>21</v>
      </c>
      <c r="L486" s="1" t="str">
        <f>HYPERLINK("https://files.afu.se/Downloads/Transcripts/Fade%20to%20Black%20(Jimmy%20Church)/2021 08 04 - FADE TO BLACK Radio - Ep. 1467 F2B Peter Robbins_HKmA4KfWRg4 - transcript (automated).pdf","Transcript Link")</f>
        <v>Transcript Link</v>
      </c>
      <c r="M486" s="2" t="str">
        <f>HYPERLINK("https://files.afu.se/Downloads/Transcripts/Fade%20to%20Black%20(Jimmy%20Church)/2021 08 04 - FADE TO BLACK Radio - Ep. 1467 F2B Peter Robbins_HKmA4KfWRg4 - transcript (automated).pdf","Transcript Link")</f>
        <v>Transcript Link</v>
      </c>
    </row>
    <row r="487" spans="1:13" ht="409.5">
      <c r="A487" s="1" t="s">
        <v>2324</v>
      </c>
      <c r="B487" s="1" t="s">
        <v>13</v>
      </c>
      <c r="C487" s="4" t="s">
        <v>2325</v>
      </c>
      <c r="D487" s="1" t="s">
        <v>2326</v>
      </c>
      <c r="E487" s="1" t="s">
        <v>2327</v>
      </c>
      <c r="F487" s="4" t="s">
        <v>5267</v>
      </c>
      <c r="G487" s="1" t="s">
        <v>17</v>
      </c>
      <c r="H487" s="1" t="s">
        <v>18</v>
      </c>
      <c r="I487" s="1" t="s">
        <v>19</v>
      </c>
      <c r="J487" s="1" t="s">
        <v>2328</v>
      </c>
      <c r="K487" s="1" t="s">
        <v>21</v>
      </c>
      <c r="L487" s="1" t="str">
        <f>HYPERLINK("https://files.afu.se/Downloads/Transcripts/Fade%20to%20Black%20(Jimmy%20Church)/2021 08 03 - FADE TO BLACK Radio - Ep. 1466 F2B Mark Sims_s69IBJ0ISjo - transcript (automated).pdf","Transcript Link")</f>
        <v>Transcript Link</v>
      </c>
      <c r="M487" s="2" t="str">
        <f>HYPERLINK("https://files.afu.se/Downloads/Transcripts/Fade%20to%20Black%20(Jimmy%20Church)/2021 08 03 - FADE TO BLACK Radio - Ep. 1466 F2B Mark Sims_s69IBJ0ISjo - transcript (automated).pdf","Transcript Link")</f>
        <v>Transcript Link</v>
      </c>
    </row>
    <row r="488" spans="1:13" ht="409.5">
      <c r="A488" s="1" t="s">
        <v>2329</v>
      </c>
      <c r="B488" s="1" t="s">
        <v>13</v>
      </c>
      <c r="C488" s="4" t="s">
        <v>2330</v>
      </c>
      <c r="D488" s="1" t="s">
        <v>2331</v>
      </c>
      <c r="E488" s="1" t="s">
        <v>2332</v>
      </c>
      <c r="F488" s="4" t="s">
        <v>5267</v>
      </c>
      <c r="G488" s="1" t="s">
        <v>17</v>
      </c>
      <c r="H488" s="1" t="s">
        <v>18</v>
      </c>
      <c r="I488" s="1" t="s">
        <v>19</v>
      </c>
      <c r="J488" s="1" t="s">
        <v>2333</v>
      </c>
      <c r="K488" s="1" t="s">
        <v>21</v>
      </c>
      <c r="L488" s="1" t="str">
        <f>HYPERLINK("https://files.afu.se/Downloads/Transcripts/Fade%20to%20Black%20(Jimmy%20Church)/2021 08 02 - FADE TO BLACK Radio - Ep. 1465 F2B Whitley Strieber_JE16zSZKu5c - transcript (automated).pdf","Transcript Link")</f>
        <v>Transcript Link</v>
      </c>
      <c r="M488" s="2" t="str">
        <f>HYPERLINK("https://files.afu.se/Downloads/Transcripts/Fade%20to%20Black%20(Jimmy%20Church)/2021 08 02 - FADE TO BLACK Radio - Ep. 1465 F2B Whitley Strieber_JE16zSZKu5c - transcript (automated).pdf","Transcript Link")</f>
        <v>Transcript Link</v>
      </c>
    </row>
    <row r="489" spans="1:13" ht="409.5">
      <c r="A489" s="1" t="s">
        <v>2334</v>
      </c>
      <c r="B489" s="1" t="s">
        <v>13</v>
      </c>
      <c r="C489" s="4" t="s">
        <v>2335</v>
      </c>
      <c r="D489" s="1" t="s">
        <v>2336</v>
      </c>
      <c r="E489" s="1" t="s">
        <v>2337</v>
      </c>
      <c r="F489" s="4" t="s">
        <v>5267</v>
      </c>
      <c r="G489" s="1" t="s">
        <v>17</v>
      </c>
      <c r="H489" s="1" t="s">
        <v>18</v>
      </c>
      <c r="I489" s="1" t="s">
        <v>19</v>
      </c>
      <c r="J489" s="1" t="s">
        <v>2338</v>
      </c>
      <c r="K489" s="1" t="s">
        <v>21</v>
      </c>
      <c r="L489" s="1" t="str">
        <f>HYPERLINK("https://files.afu.se/Downloads/Transcripts/Fade%20to%20Black%20(Jimmy%20Church)/2021 07 29 - FADE TO BLACK Radio - Ep. 1464 FADE to BLACK FADERNIGHT_Oima3IL6VFA - transcript (automated).pdf","Transcript Link")</f>
        <v>Transcript Link</v>
      </c>
      <c r="M489" s="2" t="str">
        <f>HYPERLINK("https://files.afu.se/Downloads/Transcripts/Fade%20to%20Black%20(Jimmy%20Church)/2021 07 29 - FADE TO BLACK Radio - Ep. 1464 FADE to BLACK FADERNIGHT_Oima3IL6VFA - transcript (automated).pdf","Transcript Link")</f>
        <v>Transcript Link</v>
      </c>
    </row>
    <row r="490" spans="1:13" ht="409.5">
      <c r="A490" s="1" t="s">
        <v>2339</v>
      </c>
      <c r="B490" s="1" t="s">
        <v>13</v>
      </c>
      <c r="C490" s="4" t="s">
        <v>2340</v>
      </c>
      <c r="D490" s="1" t="s">
        <v>2341</v>
      </c>
      <c r="E490" s="1" t="s">
        <v>2342</v>
      </c>
      <c r="F490" s="4" t="s">
        <v>5267</v>
      </c>
      <c r="G490" s="1" t="s">
        <v>17</v>
      </c>
      <c r="H490" s="1" t="s">
        <v>18</v>
      </c>
      <c r="I490" s="1" t="s">
        <v>19</v>
      </c>
      <c r="J490" s="1" t="s">
        <v>2343</v>
      </c>
      <c r="K490" s="1" t="s">
        <v>21</v>
      </c>
      <c r="L490" s="1" t="str">
        <f>HYPERLINK("https://files.afu.se/Downloads/Transcripts/Fade%20to%20Black%20(Jimmy%20Church)/2021 07 28 - FADE TO BLACK Radio - Ep. 1463 F2B Jay Weidner_Aew5nEA3x1E - transcript (automated).pdf","Transcript Link")</f>
        <v>Transcript Link</v>
      </c>
      <c r="M490" s="2" t="str">
        <f>HYPERLINK("https://files.afu.se/Downloads/Transcripts/Fade%20to%20Black%20(Jimmy%20Church)/2021 07 28 - FADE TO BLACK Radio - Ep. 1463 F2B Jay Weidner_Aew5nEA3x1E - transcript (automated).pdf","Transcript Link")</f>
        <v>Transcript Link</v>
      </c>
    </row>
    <row r="491" spans="1:13" ht="409.5">
      <c r="A491" s="1" t="s">
        <v>2344</v>
      </c>
      <c r="B491" s="1" t="s">
        <v>13</v>
      </c>
      <c r="C491" s="4" t="s">
        <v>2345</v>
      </c>
      <c r="D491" s="1" t="s">
        <v>2346</v>
      </c>
      <c r="E491" s="1" t="s">
        <v>2347</v>
      </c>
      <c r="F491" s="4" t="s">
        <v>5267</v>
      </c>
      <c r="G491" s="1" t="s">
        <v>17</v>
      </c>
      <c r="H491" s="1" t="s">
        <v>18</v>
      </c>
      <c r="I491" s="1" t="s">
        <v>19</v>
      </c>
      <c r="J491" s="1" t="s">
        <v>2348</v>
      </c>
      <c r="K491" s="1" t="s">
        <v>21</v>
      </c>
      <c r="L491" s="1" t="str">
        <f>HYPERLINK("https://files.afu.se/Downloads/Transcripts/Fade%20to%20Black%20(Jimmy%20Church)/2021 07 27 - FADE TO BLACK Radio - Ep. 1462 William Henry_SuDgzvD9Drw - transcript (automated).pdf","Transcript Link")</f>
        <v>Transcript Link</v>
      </c>
      <c r="M491" s="2" t="str">
        <f>HYPERLINK("https://files.afu.se/Downloads/Transcripts/Fade%20to%20Black%20(Jimmy%20Church)/2021 07 27 - FADE TO BLACK Radio - Ep. 1462 William Henry_SuDgzvD9Drw - transcript (automated).pdf","Transcript Link")</f>
        <v>Transcript Link</v>
      </c>
    </row>
    <row r="492" spans="1:13" ht="409.5">
      <c r="A492" s="1" t="s">
        <v>2349</v>
      </c>
      <c r="B492" s="1" t="s">
        <v>13</v>
      </c>
      <c r="C492" s="4" t="s">
        <v>2350</v>
      </c>
      <c r="D492" s="1" t="s">
        <v>2351</v>
      </c>
      <c r="E492" s="1" t="s">
        <v>2352</v>
      </c>
      <c r="F492" s="4" t="s">
        <v>5267</v>
      </c>
      <c r="G492" s="1" t="s">
        <v>17</v>
      </c>
      <c r="H492" s="1" t="s">
        <v>18</v>
      </c>
      <c r="I492" s="1" t="s">
        <v>19</v>
      </c>
      <c r="J492" s="1" t="s">
        <v>2353</v>
      </c>
      <c r="K492" s="1" t="s">
        <v>21</v>
      </c>
      <c r="L492" s="1" t="str">
        <f>HYPERLINK("https://files.afu.se/Downloads/Transcripts/Fade%20to%20Black%20(Jimmy%20Church)/2021 07 26 - FADE TO BLACK Radio - Ep. 1461 FADE to BLACK Jimmy Church w  Travis Walton  1975 Revisited_ZHXTJCmRIeM - transcript (automated).pdf","Transcript Link")</f>
        <v>Transcript Link</v>
      </c>
      <c r="M492" s="2" t="str">
        <f>HYPERLINK("https://files.afu.se/Downloads/Transcripts/Fade%20to%20Black%20(Jimmy%20Church)/2021 07 26 - FADE TO BLACK Radio - Ep. 1461 FADE to BLACK Jimmy Church w  Travis Walton  1975 Revisited_ZHXTJCmRIeM - transcript (automated).pdf","Transcript Link")</f>
        <v>Transcript Link</v>
      </c>
    </row>
    <row r="493" spans="1:13" ht="409.5">
      <c r="A493" s="1" t="s">
        <v>2354</v>
      </c>
      <c r="B493" s="1" t="s">
        <v>13</v>
      </c>
      <c r="C493" s="4" t="s">
        <v>2355</v>
      </c>
      <c r="D493" s="1" t="s">
        <v>2356</v>
      </c>
      <c r="E493" s="1" t="s">
        <v>2357</v>
      </c>
      <c r="F493" s="4" t="s">
        <v>5267</v>
      </c>
      <c r="G493" s="1" t="s">
        <v>17</v>
      </c>
      <c r="H493" s="1" t="s">
        <v>18</v>
      </c>
      <c r="I493" s="1" t="s">
        <v>19</v>
      </c>
      <c r="J493" s="1" t="s">
        <v>2358</v>
      </c>
      <c r="K493" s="1" t="s">
        <v>21</v>
      </c>
      <c r="L493" s="1" t="str">
        <f>HYPERLINK("https://files.afu.se/Downloads/Transcripts/Fade%20to%20Black%20(Jimmy%20Church)/2021 07 22 - FADE TO BLACK Radio - Ep. 1460 FADE to BLACK Jimmy Church   FADERNIGHT w  Ron Keel_Fm8sRNHh5T4 - transcript (automated).pdf","Transcript Link")</f>
        <v>Transcript Link</v>
      </c>
      <c r="M493" s="2" t="str">
        <f>HYPERLINK("https://files.afu.se/Downloads/Transcripts/Fade%20to%20Black%20(Jimmy%20Church)/2021 07 22 - FADE TO BLACK Radio - Ep. 1460 FADE to BLACK Jimmy Church   FADERNIGHT w  Ron Keel_Fm8sRNHh5T4 - transcript (automated).pdf","Transcript Link")</f>
        <v>Transcript Link</v>
      </c>
    </row>
    <row r="494" spans="1:13" ht="409.5">
      <c r="A494" s="1" t="s">
        <v>2359</v>
      </c>
      <c r="B494" s="1" t="s">
        <v>13</v>
      </c>
      <c r="C494" s="4" t="s">
        <v>2360</v>
      </c>
      <c r="D494" s="1" t="s">
        <v>2361</v>
      </c>
      <c r="E494" s="1" t="s">
        <v>2362</v>
      </c>
      <c r="F494" s="4" t="s">
        <v>5267</v>
      </c>
      <c r="G494" s="1" t="s">
        <v>17</v>
      </c>
      <c r="H494" s="1" t="s">
        <v>18</v>
      </c>
      <c r="I494" s="1" t="s">
        <v>19</v>
      </c>
      <c r="J494" s="1" t="s">
        <v>2363</v>
      </c>
      <c r="K494" s="1" t="s">
        <v>21</v>
      </c>
      <c r="L494" s="1" t="str">
        <f>HYPERLINK("https://files.afu.se/Downloads/Transcripts/Fade%20to%20Black%20(Jimmy%20Church)/2021 07 21 - FADE TO BLACK Radio - Ep. 1459 FADE to BLACK Jimmy Church w  James Fox  Takes His UFO Victory Lap!_GBi26TtjEEQ - transcript (automated).pdf","Transcript Link")</f>
        <v>Transcript Link</v>
      </c>
      <c r="M494" s="2" t="str">
        <f>HYPERLINK("https://files.afu.se/Downloads/Transcripts/Fade%20to%20Black%20(Jimmy%20Church)/2021 07 21 - FADE TO BLACK Radio - Ep. 1459 FADE to BLACK Jimmy Church w  James Fox  Takes His UFO Victory Lap!_GBi26TtjEEQ - transcript (automated).pdf","Transcript Link")</f>
        <v>Transcript Link</v>
      </c>
    </row>
    <row r="495" spans="1:13" ht="409.5">
      <c r="A495" s="1" t="s">
        <v>2364</v>
      </c>
      <c r="B495" s="1" t="s">
        <v>13</v>
      </c>
      <c r="C495" s="4" t="s">
        <v>2365</v>
      </c>
      <c r="D495" s="1" t="s">
        <v>2366</v>
      </c>
      <c r="E495" s="1" t="s">
        <v>2367</v>
      </c>
      <c r="F495" s="4" t="s">
        <v>5267</v>
      </c>
      <c r="G495" s="1" t="s">
        <v>17</v>
      </c>
      <c r="H495" s="1" t="s">
        <v>18</v>
      </c>
      <c r="I495" s="1" t="s">
        <v>19</v>
      </c>
      <c r="J495" s="1" t="s">
        <v>2368</v>
      </c>
      <c r="K495" s="1" t="s">
        <v>21</v>
      </c>
      <c r="L495" s="1" t="str">
        <f>HYPERLINK("https://files.afu.se/Downloads/Transcripts/Fade%20to%20Black%20(Jimmy%20Church)/2021 07 20 - FADE TO BLACK Radio - Ep. 1458 FADE to BLACK Jimmy Church w  Duke Sullivan  World Bigfoot Radio_Ph3kwIpHkDM - transcript (automated).pdf","Transcript Link")</f>
        <v>Transcript Link</v>
      </c>
      <c r="M495" s="2" t="str">
        <f>HYPERLINK("https://files.afu.se/Downloads/Transcripts/Fade%20to%20Black%20(Jimmy%20Church)/2021 07 20 - FADE TO BLACK Radio - Ep. 1458 FADE to BLACK Jimmy Church w  Duke Sullivan  World Bigfoot Radio_Ph3kwIpHkDM - transcript (automated).pdf","Transcript Link")</f>
        <v>Transcript Link</v>
      </c>
    </row>
    <row r="496" spans="1:13" ht="409.5">
      <c r="A496" s="1" t="s">
        <v>2369</v>
      </c>
      <c r="B496" s="1" t="s">
        <v>13</v>
      </c>
      <c r="C496" s="4" t="s">
        <v>2370</v>
      </c>
      <c r="D496" s="1" t="s">
        <v>2371</v>
      </c>
      <c r="E496" s="1" t="s">
        <v>2372</v>
      </c>
      <c r="F496" s="4" t="s">
        <v>5267</v>
      </c>
      <c r="G496" s="1" t="s">
        <v>17</v>
      </c>
      <c r="H496" s="1" t="s">
        <v>18</v>
      </c>
      <c r="I496" s="1" t="s">
        <v>19</v>
      </c>
      <c r="J496" s="1" t="s">
        <v>2373</v>
      </c>
      <c r="K496" s="1" t="s">
        <v>21</v>
      </c>
      <c r="L496" s="1" t="str">
        <f>HYPERLINK("https://files.afu.se/Downloads/Transcripts/Fade%20to%20Black%20(Jimmy%20Church)/2021 07 19 - FADE TO BLACK Radio - Ep. 1457 FADE to BLACK Jimmy Church w  Tyler Glockner  Secureteam10  The Return_26nYqiNDIjg - transcript (automated).pdf","Transcript Link")</f>
        <v>Transcript Link</v>
      </c>
      <c r="M496" s="2" t="str">
        <f>HYPERLINK("https://files.afu.se/Downloads/Transcripts/Fade%20to%20Black%20(Jimmy%20Church)/2021 07 19 - FADE TO BLACK Radio - Ep. 1457 FADE to BLACK Jimmy Church w  Tyler Glockner  Secureteam10  The Return_26nYqiNDIjg - transcript (automated).pdf","Transcript Link")</f>
        <v>Transcript Link</v>
      </c>
    </row>
    <row r="497" spans="1:13" ht="409.5">
      <c r="A497" s="1" t="s">
        <v>2374</v>
      </c>
      <c r="B497" s="1" t="s">
        <v>13</v>
      </c>
      <c r="C497" s="4" t="s">
        <v>2375</v>
      </c>
      <c r="D497" s="1" t="s">
        <v>2376</v>
      </c>
      <c r="E497" s="1" t="s">
        <v>2377</v>
      </c>
      <c r="F497" s="4" t="s">
        <v>5267</v>
      </c>
      <c r="G497" s="1" t="s">
        <v>17</v>
      </c>
      <c r="H497" s="1" t="s">
        <v>18</v>
      </c>
      <c r="I497" s="1" t="s">
        <v>19</v>
      </c>
      <c r="J497" s="1" t="s">
        <v>2378</v>
      </c>
      <c r="K497" s="1" t="s">
        <v>21</v>
      </c>
      <c r="L497" s="1" t="str">
        <f>HYPERLINK("https://files.afu.se/Downloads/Transcripts/Fade%20to%20Black%20(Jimmy%20Church)/2021 07 15 - FADE TO BLACK Radio - Ep. 1456 FADE to BLACK Jimmy Church w  Ross Coulthart   In Plain Sight __Da99jOMlOg - transcript (automated).pdf","Transcript Link")</f>
        <v>Transcript Link</v>
      </c>
      <c r="M497" s="2" t="str">
        <f>HYPERLINK("https://files.afu.se/Downloads/Transcripts/Fade%20to%20Black%20(Jimmy%20Church)/2021 07 15 - FADE TO BLACK Radio - Ep. 1456 FADE to BLACK Jimmy Church w  Ross Coulthart   In Plain Sight __Da99jOMlOg - transcript (automated).pdf","Transcript Link")</f>
        <v>Transcript Link</v>
      </c>
    </row>
    <row r="498" spans="1:13" ht="409.5">
      <c r="A498" s="1" t="s">
        <v>2379</v>
      </c>
      <c r="B498" s="1" t="s">
        <v>13</v>
      </c>
      <c r="C498" s="4" t="s">
        <v>2380</v>
      </c>
      <c r="D498" s="1" t="s">
        <v>2381</v>
      </c>
      <c r="E498" s="1" t="s">
        <v>2382</v>
      </c>
      <c r="F498" s="4" t="s">
        <v>5267</v>
      </c>
      <c r="G498" s="1" t="s">
        <v>17</v>
      </c>
      <c r="H498" s="1" t="s">
        <v>18</v>
      </c>
      <c r="I498" s="1" t="s">
        <v>19</v>
      </c>
      <c r="J498" s="1" t="s">
        <v>2383</v>
      </c>
      <c r="K498" s="1" t="s">
        <v>21</v>
      </c>
      <c r="L498" s="1" t="str">
        <f>HYPERLINK("https://files.afu.se/Downloads/Transcripts/Fade%20to%20Black%20(Jimmy%20Church)/2021 07 14 - FADE TO BLACK Radio - Ep. 1455 FADE to BLACK Jimmy Church w  Debbie Kauble  Life Beyond Indruders_W8yG6d5pSO0 - transcript (automated).pdf","Transcript Link")</f>
        <v>Transcript Link</v>
      </c>
      <c r="M498" s="2" t="str">
        <f>HYPERLINK("https://files.afu.se/Downloads/Transcripts/Fade%20to%20Black%20(Jimmy%20Church)/2021 07 14 - FADE TO BLACK Radio - Ep. 1455 FADE to BLACK Jimmy Church w  Debbie Kauble  Life Beyond Indruders_W8yG6d5pSO0 - transcript (automated).pdf","Transcript Link")</f>
        <v>Transcript Link</v>
      </c>
    </row>
    <row r="499" spans="1:13" ht="195">
      <c r="A499" s="1" t="s">
        <v>2379</v>
      </c>
      <c r="B499" s="1" t="s">
        <v>13</v>
      </c>
      <c r="C499" s="4" t="s">
        <v>2384</v>
      </c>
      <c r="D499" s="1" t="s">
        <v>2385</v>
      </c>
      <c r="E499" s="1" t="s">
        <v>2386</v>
      </c>
      <c r="F499" s="4" t="s">
        <v>5267</v>
      </c>
      <c r="G499" s="1" t="s">
        <v>17</v>
      </c>
      <c r="H499" s="1" t="s">
        <v>18</v>
      </c>
      <c r="I499" s="1" t="s">
        <v>19</v>
      </c>
      <c r="J499" s="1" t="s">
        <v>2387</v>
      </c>
      <c r="K499" s="1" t="s">
        <v>21</v>
      </c>
      <c r="L499" s="1" t="str">
        <f>HYPERLINK("https://files.afu.se/Downloads/Transcripts/Fade%20to%20Black%20(Jimmy%20Church)/2021 07 14 - FADE TO BLACK Radio - Jimmy Church and Billy Carson LIVE 4Bidden Disclosure, July 17th 2021_4GvE4Vk7TAY - transcript (automated).pdf","Transcript Link")</f>
        <v>Transcript Link</v>
      </c>
      <c r="M499" s="2" t="str">
        <f>HYPERLINK("https://files.afu.se/Downloads/Transcripts/Fade%20to%20Black%20(Jimmy%20Church)/2021 07 14 - FADE TO BLACK Radio - Jimmy Church and Billy Carson LIVE 4Bidden Disclosure, July 17th 2021_4GvE4Vk7TAY - transcript (automated).pdf","Transcript Link")</f>
        <v>Transcript Link</v>
      </c>
    </row>
    <row r="500" spans="1:13" ht="409.5">
      <c r="A500" s="1" t="s">
        <v>2388</v>
      </c>
      <c r="B500" s="1" t="s">
        <v>13</v>
      </c>
      <c r="C500" s="4" t="s">
        <v>2389</v>
      </c>
      <c r="D500" s="1" t="s">
        <v>2390</v>
      </c>
      <c r="E500" s="1" t="s">
        <v>2391</v>
      </c>
      <c r="F500" s="4" t="s">
        <v>5267</v>
      </c>
      <c r="G500" s="1" t="s">
        <v>17</v>
      </c>
      <c r="H500" s="1" t="s">
        <v>18</v>
      </c>
      <c r="I500" s="1" t="s">
        <v>19</v>
      </c>
      <c r="J500" s="1" t="s">
        <v>2392</v>
      </c>
      <c r="K500" s="1" t="s">
        <v>21</v>
      </c>
      <c r="L500" s="1">
        <v>0</v>
      </c>
      <c r="M500" s="2">
        <v>0</v>
      </c>
    </row>
    <row r="501" spans="1:13" ht="409.5">
      <c r="A501" s="1" t="s">
        <v>2393</v>
      </c>
      <c r="B501" s="1" t="s">
        <v>13</v>
      </c>
      <c r="C501" s="4" t="s">
        <v>2394</v>
      </c>
      <c r="D501" s="1" t="s">
        <v>2395</v>
      </c>
      <c r="E501" s="1" t="s">
        <v>2396</v>
      </c>
      <c r="F501" s="4" t="s">
        <v>5267</v>
      </c>
      <c r="G501" s="1" t="s">
        <v>17</v>
      </c>
      <c r="H501" s="1" t="s">
        <v>18</v>
      </c>
      <c r="I501" s="1" t="s">
        <v>19</v>
      </c>
      <c r="J501" s="1" t="s">
        <v>2397</v>
      </c>
      <c r="K501" s="1" t="s">
        <v>21</v>
      </c>
      <c r="L501" s="1" t="str">
        <f>HYPERLINK("https://files.afu.se/Downloads/Transcripts/Fade%20to%20Black%20(Jimmy%20Church)/2021 07 12 - FADE TO BLACK Radio - Ep. 1453 FADE to BLACK Jimmy Church w  Danny Sheehan and Lue Elizondo_3rwVKn8-Ue0 - transcript (automated).pdf","Transcript Link")</f>
        <v>Transcript Link</v>
      </c>
      <c r="M501" s="2" t="str">
        <f>HYPERLINK("https://files.afu.se/Downloads/Transcripts/Fade%20to%20Black%20(Jimmy%20Church)/2021 07 12 - FADE TO BLACK Radio - Ep. 1453 FADE to BLACK Jimmy Church w  Danny Sheehan and Lue Elizondo_3rwVKn8-Ue0 - transcript (automated).pdf","Transcript Link")</f>
        <v>Transcript Link</v>
      </c>
    </row>
    <row r="502" spans="1:13" ht="409.5">
      <c r="A502" s="1" t="s">
        <v>2398</v>
      </c>
      <c r="B502" s="1" t="s">
        <v>13</v>
      </c>
      <c r="C502" s="4" t="s">
        <v>2399</v>
      </c>
      <c r="D502" s="1" t="s">
        <v>2400</v>
      </c>
      <c r="E502" s="1" t="s">
        <v>2401</v>
      </c>
      <c r="F502" s="4" t="s">
        <v>5267</v>
      </c>
      <c r="G502" s="1" t="s">
        <v>17</v>
      </c>
      <c r="H502" s="1" t="s">
        <v>18</v>
      </c>
      <c r="I502" s="1" t="s">
        <v>19</v>
      </c>
      <c r="J502" s="1" t="s">
        <v>2402</v>
      </c>
      <c r="K502" s="1" t="s">
        <v>21</v>
      </c>
      <c r="L502" s="1" t="str">
        <f>HYPERLINK("https://files.afu.se/Downloads/Transcripts/Fade%20to%20Black%20(Jimmy%20Church)/2021 07 05 - FADE TO BLACK Radio - Ep. 1452 FADE to BLACK Jimmy Church w  Cristina Gomez  The Debrief_aJyJSQ39uws - transcript (automated).pdf","Transcript Link")</f>
        <v>Transcript Link</v>
      </c>
      <c r="M502" s="2" t="str">
        <f>HYPERLINK("https://files.afu.se/Downloads/Transcripts/Fade%20to%20Black%20(Jimmy%20Church)/2021 07 05 - FADE TO BLACK Radio - Ep. 1452 FADE to BLACK Jimmy Church w  Cristina Gomez  The Debrief_aJyJSQ39uws - transcript (automated).pdf","Transcript Link")</f>
        <v>Transcript Link</v>
      </c>
    </row>
    <row r="503" spans="1:13" ht="409.5">
      <c r="A503" s="1" t="s">
        <v>2403</v>
      </c>
      <c r="B503" s="1" t="s">
        <v>13</v>
      </c>
      <c r="C503" s="4" t="s">
        <v>2404</v>
      </c>
      <c r="D503" s="1" t="s">
        <v>2405</v>
      </c>
      <c r="E503" s="1" t="s">
        <v>2406</v>
      </c>
      <c r="F503" s="4" t="s">
        <v>5267</v>
      </c>
      <c r="G503" s="1" t="s">
        <v>17</v>
      </c>
      <c r="H503" s="1" t="s">
        <v>18</v>
      </c>
      <c r="I503" s="1" t="s">
        <v>19</v>
      </c>
      <c r="J503" s="1" t="s">
        <v>2407</v>
      </c>
      <c r="K503" s="1" t="s">
        <v>21</v>
      </c>
      <c r="L503" s="1" t="str">
        <f>HYPERLINK("https://files.afu.se/Downloads/Transcripts/Fade%20to%20Black%20(Jimmy%20Church)/2021 07 01 - FADE TO BLACK Radio - Ep. 1451 FADE to BLACK Jimmy Church w  Linda Moulton Howe  UAPTF Report Analysis_UQHTRLHpnRg - transcript (automated).pdf","Transcript Link")</f>
        <v>Transcript Link</v>
      </c>
      <c r="M503" s="2" t="str">
        <f>HYPERLINK("https://files.afu.se/Downloads/Transcripts/Fade%20to%20Black%20(Jimmy%20Church)/2021 07 01 - FADE TO BLACK Radio - Ep. 1451 FADE to BLACK Jimmy Church w  Linda Moulton Howe  UAPTF Report Analysis_UQHTRLHpnRg - transcript (automated).pdf","Transcript Link")</f>
        <v>Transcript Link</v>
      </c>
    </row>
    <row r="504" spans="1:13" ht="409.5">
      <c r="A504" s="1" t="s">
        <v>2408</v>
      </c>
      <c r="B504" s="1" t="s">
        <v>13</v>
      </c>
      <c r="C504" s="4" t="s">
        <v>2409</v>
      </c>
      <c r="D504" s="1" t="s">
        <v>2410</v>
      </c>
      <c r="E504" s="1" t="s">
        <v>2411</v>
      </c>
      <c r="F504" s="4" t="s">
        <v>5267</v>
      </c>
      <c r="G504" s="1" t="s">
        <v>17</v>
      </c>
      <c r="H504" s="1" t="s">
        <v>18</v>
      </c>
      <c r="I504" s="1" t="s">
        <v>19</v>
      </c>
      <c r="J504" s="1" t="s">
        <v>2412</v>
      </c>
      <c r="K504" s="1" t="s">
        <v>21</v>
      </c>
      <c r="L504" s="1" t="str">
        <f>HYPERLINK("https://files.afu.se/Downloads/Transcripts/Fade%20to%20Black%20(Jimmy%20Church)/2021 06 30 - FADE TO BLACK Radio - Ep. 1450 FADE to BLACK Jimmy Church w  Reuben Langdon  The New Season of  Interview with E.D. _R1kMoT_qeYw - transcript (automated).pdf","Transcript Link")</f>
        <v>Transcript Link</v>
      </c>
      <c r="M504" s="2" t="str">
        <f>HYPERLINK("https://files.afu.se/Downloads/Transcripts/Fade%20to%20Black%20(Jimmy%20Church)/2021 06 30 - FADE TO BLACK Radio - Ep. 1450 FADE to BLACK Jimmy Church w  Reuben Langdon  The New Season of  Interview with E.D. _R1kMoT_qeYw - transcript (automated).pdf","Transcript Link")</f>
        <v>Transcript Link</v>
      </c>
    </row>
    <row r="505" spans="1:13" ht="409.5">
      <c r="A505" s="1" t="s">
        <v>2413</v>
      </c>
      <c r="B505" s="1" t="s">
        <v>13</v>
      </c>
      <c r="C505" s="4" t="s">
        <v>2414</v>
      </c>
      <c r="D505" s="1" t="s">
        <v>2415</v>
      </c>
      <c r="E505" s="1" t="s">
        <v>2416</v>
      </c>
      <c r="F505" s="4" t="s">
        <v>5267</v>
      </c>
      <c r="G505" s="1" t="s">
        <v>17</v>
      </c>
      <c r="H505" s="1" t="s">
        <v>18</v>
      </c>
      <c r="I505" s="1" t="s">
        <v>19</v>
      </c>
      <c r="J505" s="1" t="s">
        <v>2417</v>
      </c>
      <c r="K505" s="1" t="s">
        <v>21</v>
      </c>
      <c r="L505" s="1" t="str">
        <f>HYPERLINK("https://files.afu.se/Downloads/Transcripts/Fade%20to%20Black%20(Jimmy%20Church)/2021 06 29 - FADE TO BLACK Radio - Ep. 1449 FADE to BLACK Jimmy Church w  Billy Carson  Disclosure 101_sBP-bgua-Vg - transcript (automated).pdf","Transcript Link")</f>
        <v>Transcript Link</v>
      </c>
      <c r="M505" s="2" t="str">
        <f>HYPERLINK("https://files.afu.se/Downloads/Transcripts/Fade%20to%20Black%20(Jimmy%20Church)/2021 06 29 - FADE TO BLACK Radio - Ep. 1449 FADE to BLACK Jimmy Church w  Billy Carson  Disclosure 101_sBP-bgua-Vg - transcript (automated).pdf","Transcript Link")</f>
        <v>Transcript Link</v>
      </c>
    </row>
    <row r="506" spans="1:13" ht="409.5">
      <c r="A506" s="1" t="s">
        <v>2418</v>
      </c>
      <c r="B506" s="1" t="s">
        <v>13</v>
      </c>
      <c r="C506" s="4" t="s">
        <v>2419</v>
      </c>
      <c r="D506" s="1" t="s">
        <v>2420</v>
      </c>
      <c r="E506" s="1" t="s">
        <v>2421</v>
      </c>
      <c r="F506" s="4" t="s">
        <v>5267</v>
      </c>
      <c r="G506" s="1" t="s">
        <v>17</v>
      </c>
      <c r="H506" s="1" t="s">
        <v>18</v>
      </c>
      <c r="I506" s="1" t="s">
        <v>19</v>
      </c>
      <c r="J506" s="1" t="s">
        <v>2422</v>
      </c>
      <c r="K506" s="1" t="s">
        <v>21</v>
      </c>
      <c r="L506" s="1" t="str">
        <f>HYPERLINK("https://files.afu.se/Downloads/Transcripts/Fade%20to%20Black%20(Jimmy%20Church)/2021 06 28 - FADE TO BLACK Radio - Ep. 1448 FADE to BLACK Jimmy Church w  John Greenewald  The UAPTF Report Analysis_gVFHycWFfRI - transcript (automated).pdf","Transcript Link")</f>
        <v>Transcript Link</v>
      </c>
      <c r="M506" s="2" t="str">
        <f>HYPERLINK("https://files.afu.se/Downloads/Transcripts/Fade%20to%20Black%20(Jimmy%20Church)/2021 06 28 - FADE TO BLACK Radio - Ep. 1448 FADE to BLACK Jimmy Church w  John Greenewald  The UAPTF Report Analysis_gVFHycWFfRI - transcript (automated).pdf","Transcript Link")</f>
        <v>Transcript Link</v>
      </c>
    </row>
    <row r="507" spans="1:13" ht="409.5">
      <c r="A507" s="1" t="s">
        <v>2423</v>
      </c>
      <c r="B507" s="1" t="s">
        <v>13</v>
      </c>
      <c r="C507" s="4" t="s">
        <v>2424</v>
      </c>
      <c r="D507" s="1" t="s">
        <v>2425</v>
      </c>
      <c r="E507" s="1" t="s">
        <v>2426</v>
      </c>
      <c r="F507" s="4" t="s">
        <v>5267</v>
      </c>
      <c r="G507" s="1" t="s">
        <v>17</v>
      </c>
      <c r="H507" s="1" t="s">
        <v>18</v>
      </c>
      <c r="I507" s="1" t="s">
        <v>19</v>
      </c>
      <c r="J507" s="1" t="s">
        <v>2427</v>
      </c>
      <c r="K507" s="1" t="s">
        <v>21</v>
      </c>
      <c r="L507" s="1" t="str">
        <f>HYPERLINK("https://files.afu.se/Downloads/Transcripts/Fade%20to%20Black%20(Jimmy%20Church)/2021 06 24 - FADE TO BLACK Radio - Ep. 1447 FADE to BLACK Jimmy Church   FADERNIGHT   Open-Lines_ZqrnJxSrCjA - transcript (automated).pdf","Transcript Link")</f>
        <v>Transcript Link</v>
      </c>
      <c r="M507" s="2" t="str">
        <f>HYPERLINK("https://files.afu.se/Downloads/Transcripts/Fade%20to%20Black%20(Jimmy%20Church)/2021 06 24 - FADE TO BLACK Radio - Ep. 1447 FADE to BLACK Jimmy Church   FADERNIGHT   Open-Lines_ZqrnJxSrCjA - transcript (automated).pdf","Transcript Link")</f>
        <v>Transcript Link</v>
      </c>
    </row>
    <row r="508" spans="1:13" ht="409.5">
      <c r="A508" s="1" t="s">
        <v>2428</v>
      </c>
      <c r="B508" s="1" t="s">
        <v>13</v>
      </c>
      <c r="C508" s="4" t="s">
        <v>2429</v>
      </c>
      <c r="D508" s="1" t="s">
        <v>2430</v>
      </c>
      <c r="E508" s="1" t="s">
        <v>2431</v>
      </c>
      <c r="F508" s="4" t="s">
        <v>5267</v>
      </c>
      <c r="G508" s="1" t="s">
        <v>17</v>
      </c>
      <c r="H508" s="1" t="s">
        <v>18</v>
      </c>
      <c r="I508" s="1" t="s">
        <v>19</v>
      </c>
      <c r="J508" s="1" t="s">
        <v>2432</v>
      </c>
      <c r="K508" s="1" t="s">
        <v>21</v>
      </c>
      <c r="L508" s="1" t="str">
        <f>HYPERLINK("https://files.afu.se/Downloads/Transcripts/Fade%20to%20Black%20(Jimmy%20Church)/2021 06 23 - FADE TO BLACK Radio - Ep. 1446 FADE to BLACK Jimmy Church w  Richard Dolan  The UAPTF Preview Special Event_9EQc7aHWHfU - transcript (automated).pdf","Transcript Link")</f>
        <v>Transcript Link</v>
      </c>
      <c r="M508" s="2" t="str">
        <f>HYPERLINK("https://files.afu.se/Downloads/Transcripts/Fade%20to%20Black%20(Jimmy%20Church)/2021 06 23 - FADE TO BLACK Radio - Ep. 1446 FADE to BLACK Jimmy Church w  Richard Dolan  The UAPTF Preview Special Event_9EQc7aHWHfU - transcript (automated).pdf","Transcript Link")</f>
        <v>Transcript Link</v>
      </c>
    </row>
    <row r="509" spans="1:13" ht="409.5">
      <c r="A509" s="1" t="s">
        <v>2433</v>
      </c>
      <c r="B509" s="1" t="s">
        <v>13</v>
      </c>
      <c r="C509" s="4" t="s">
        <v>2434</v>
      </c>
      <c r="D509" s="1" t="s">
        <v>2435</v>
      </c>
      <c r="E509" s="1" t="s">
        <v>2436</v>
      </c>
      <c r="F509" s="4" t="s">
        <v>5267</v>
      </c>
      <c r="G509" s="1" t="s">
        <v>17</v>
      </c>
      <c r="H509" s="1" t="s">
        <v>18</v>
      </c>
      <c r="I509" s="1" t="s">
        <v>19</v>
      </c>
      <c r="J509" s="1" t="s">
        <v>2437</v>
      </c>
      <c r="K509" s="1" t="s">
        <v>21</v>
      </c>
      <c r="L509" s="1" t="str">
        <f>HYPERLINK("https://files.afu.se/Downloads/Transcripts/Fade%20to%20Black%20(Jimmy%20Church)/2021 06 22 - FADE TO BLACK Radio - Ep. 1445 FADE to BLACK Jimmy Church w  Ronny Dawson  The Texas Oilfield UFO Incident_oydQBrQgUjY - transcript (automated).pdf","Transcript Link")</f>
        <v>Transcript Link</v>
      </c>
      <c r="M509" s="2" t="str">
        <f>HYPERLINK("https://files.afu.se/Downloads/Transcripts/Fade%20to%20Black%20(Jimmy%20Church)/2021 06 22 - FADE TO BLACK Radio - Ep. 1445 FADE to BLACK Jimmy Church w  Ronny Dawson  The Texas Oilfield UFO Incident_oydQBrQgUjY - transcript (automated).pdf","Transcript Link")</f>
        <v>Transcript Link</v>
      </c>
    </row>
    <row r="510" spans="1:13" ht="409.5">
      <c r="A510" s="1" t="s">
        <v>2438</v>
      </c>
      <c r="B510" s="1" t="s">
        <v>13</v>
      </c>
      <c r="C510" s="4" t="s">
        <v>2439</v>
      </c>
      <c r="D510" s="1" t="s">
        <v>2440</v>
      </c>
      <c r="E510" s="1" t="s">
        <v>2441</v>
      </c>
      <c r="F510" s="4" t="s">
        <v>5267</v>
      </c>
      <c r="G510" s="1" t="s">
        <v>17</v>
      </c>
      <c r="H510" s="1" t="s">
        <v>18</v>
      </c>
      <c r="I510" s="1" t="s">
        <v>19</v>
      </c>
      <c r="J510" s="1" t="s">
        <v>2442</v>
      </c>
      <c r="K510" s="1" t="s">
        <v>21</v>
      </c>
      <c r="L510" s="1" t="str">
        <f>HYPERLINK("https://files.afu.se/Downloads/Transcripts/Fade%20to%20Black%20(Jimmy%20Church)/2021 06 21 - FADE TO BLACK Radio - Ep. 1444 FADE to BLACK Jimmy Church w  Cheryl Costa  The UFO Beat and Sightings Report_Ioidy6YtFm0 - transcript (automated).pdf","Transcript Link")</f>
        <v>Transcript Link</v>
      </c>
      <c r="M510" s="2" t="str">
        <f>HYPERLINK("https://files.afu.se/Downloads/Transcripts/Fade%20to%20Black%20(Jimmy%20Church)/2021 06 21 - FADE TO BLACK Radio - Ep. 1444 FADE to BLACK Jimmy Church w  Cheryl Costa  The UFO Beat and Sightings Report_Ioidy6YtFm0 - transcript (automated).pdf","Transcript Link")</f>
        <v>Transcript Link</v>
      </c>
    </row>
    <row r="511" spans="1:13" ht="409.5">
      <c r="A511" s="1" t="s">
        <v>2443</v>
      </c>
      <c r="B511" s="1" t="s">
        <v>13</v>
      </c>
      <c r="C511" s="4" t="s">
        <v>2444</v>
      </c>
      <c r="D511" s="1" t="s">
        <v>2445</v>
      </c>
      <c r="E511" s="1" t="s">
        <v>2446</v>
      </c>
      <c r="F511" s="4" t="s">
        <v>5267</v>
      </c>
      <c r="G511" s="1" t="s">
        <v>17</v>
      </c>
      <c r="H511" s="1" t="s">
        <v>18</v>
      </c>
      <c r="I511" s="1" t="s">
        <v>19</v>
      </c>
      <c r="J511" s="1" t="s">
        <v>2447</v>
      </c>
      <c r="K511" s="1" t="s">
        <v>21</v>
      </c>
      <c r="L511" s="1" t="str">
        <f>HYPERLINK("https://files.afu.se/Downloads/Transcripts/Fade%20to%20Black%20(Jimmy%20Church)/2021 06 20 - FADE TO BLACK Radio - Jimmy Church's Best Of The Best  Featuring   Dolan, Pope, Howe, Elizondo, Church, Carson_c4zFbbKP2GQ - transcript (automated).pdf","Transcript Link")</f>
        <v>Transcript Link</v>
      </c>
      <c r="M511" s="2" t="str">
        <f>HYPERLINK("https://files.afu.se/Downloads/Transcripts/Fade%20to%20Black%20(Jimmy%20Church)/2021 06 20 - FADE TO BLACK Radio - Jimmy Church's Best Of The Best  Featuring   Dolan, Pope, Howe, Elizondo, Church, Carson_c4zFbbKP2GQ - transcript (automated).pdf","Transcript Link")</f>
        <v>Transcript Link</v>
      </c>
    </row>
    <row r="512" spans="1:13" ht="409.5">
      <c r="A512" s="1" t="s">
        <v>2448</v>
      </c>
      <c r="B512" s="1" t="s">
        <v>13</v>
      </c>
      <c r="C512" s="4" t="s">
        <v>2449</v>
      </c>
      <c r="D512" s="1" t="s">
        <v>2450</v>
      </c>
      <c r="E512" s="1" t="s">
        <v>2451</v>
      </c>
      <c r="F512" s="4" t="s">
        <v>5267</v>
      </c>
      <c r="G512" s="1" t="s">
        <v>17</v>
      </c>
      <c r="H512" s="1" t="s">
        <v>18</v>
      </c>
      <c r="I512" s="1" t="s">
        <v>19</v>
      </c>
      <c r="J512" s="1" t="s">
        <v>2452</v>
      </c>
      <c r="K512" s="1" t="s">
        <v>21</v>
      </c>
      <c r="L512" s="1" t="str">
        <f>HYPERLINK("https://files.afu.se/Downloads/Transcripts/Fade%20to%20Black%20(Jimmy%20Church)/2021 06 17 - FADE TO BLACK Radio - Ep. 1443 FADE to BLACK Jimmy Church  FADERNIGHT  Open-Lines   Lue Elizondo Calls in, LIVE_YZb-cOpbaV0 - transcript (automated).pdf","Transcript Link")</f>
        <v>Transcript Link</v>
      </c>
      <c r="M512" s="2" t="str">
        <f>HYPERLINK("https://files.afu.se/Downloads/Transcripts/Fade%20to%20Black%20(Jimmy%20Church)/2021 06 17 - FADE TO BLACK Radio - Ep. 1443 FADE to BLACK Jimmy Church  FADERNIGHT  Open-Lines   Lue Elizondo Calls in, LIVE_YZb-cOpbaV0 - transcript (automated).pdf","Transcript Link")</f>
        <v>Transcript Link</v>
      </c>
    </row>
    <row r="513" spans="1:13" ht="409.5">
      <c r="A513" s="1" t="s">
        <v>2453</v>
      </c>
      <c r="B513" s="1" t="s">
        <v>13</v>
      </c>
      <c r="C513" s="4" t="s">
        <v>2454</v>
      </c>
      <c r="D513" s="1" t="s">
        <v>2455</v>
      </c>
      <c r="E513" s="1" t="s">
        <v>2456</v>
      </c>
      <c r="F513" s="4" t="s">
        <v>5267</v>
      </c>
      <c r="G513" s="1" t="s">
        <v>17</v>
      </c>
      <c r="H513" s="1" t="s">
        <v>18</v>
      </c>
      <c r="I513" s="1" t="s">
        <v>19</v>
      </c>
      <c r="J513" s="1" t="s">
        <v>2457</v>
      </c>
      <c r="K513" s="1" t="s">
        <v>21</v>
      </c>
      <c r="L513" s="1" t="str">
        <f>HYPERLINK("https://files.afu.se/Downloads/Transcripts/Fade%20to%20Black%20(Jimmy%20Church)/2021 06 16 - FADE TO BLACK Radio - Ep. 1442 FADE to BLACK Jimmy Church w  Trey Hudson   The Meadow Project _awuLEf_nF64 - transcript (automated).pdf","Transcript Link")</f>
        <v>Transcript Link</v>
      </c>
      <c r="M513" s="2" t="str">
        <f>HYPERLINK("https://files.afu.se/Downloads/Transcripts/Fade%20to%20Black%20(Jimmy%20Church)/2021 06 16 - FADE TO BLACK Radio - Ep. 1442 FADE to BLACK Jimmy Church w  Trey Hudson   The Meadow Project _awuLEf_nF64 - transcript (automated).pdf","Transcript Link")</f>
        <v>Transcript Link</v>
      </c>
    </row>
    <row r="514" spans="1:13" ht="390">
      <c r="A514" s="1" t="s">
        <v>2458</v>
      </c>
      <c r="B514" s="1" t="s">
        <v>13</v>
      </c>
      <c r="C514" s="4" t="s">
        <v>2459</v>
      </c>
      <c r="D514" s="1" t="s">
        <v>2460</v>
      </c>
      <c r="E514" s="1" t="s">
        <v>2461</v>
      </c>
      <c r="F514" s="4" t="s">
        <v>5267</v>
      </c>
      <c r="G514" s="1" t="s">
        <v>17</v>
      </c>
      <c r="H514" s="1" t="s">
        <v>18</v>
      </c>
      <c r="I514" s="1" t="s">
        <v>19</v>
      </c>
      <c r="J514" s="1" t="s">
        <v>2462</v>
      </c>
      <c r="K514" s="1" t="s">
        <v>21</v>
      </c>
      <c r="L514" s="1" t="str">
        <f>HYPERLINK("https://files.afu.se/Downloads/Transcripts/Fade%20to%20Black%20(Jimmy%20Church)/2021 06 15 - FADE TO BLACK Radio - Ep. 1441 FADE to BLACK Jimmy Church w  NK Kranda  ET Experiencer Research_lTQi0pXKAvY - transcript (automated).pdf","Transcript Link")</f>
        <v>Transcript Link</v>
      </c>
      <c r="M514" s="2" t="str">
        <f>HYPERLINK("https://files.afu.se/Downloads/Transcripts/Fade%20to%20Black%20(Jimmy%20Church)/2021 06 15 - FADE TO BLACK Radio - Ep. 1441 FADE to BLACK Jimmy Church w  NK Kranda  ET Experiencer Research_lTQi0pXKAvY - transcript (automated).pdf","Transcript Link")</f>
        <v>Transcript Link</v>
      </c>
    </row>
    <row r="515" spans="1:13" ht="409.5">
      <c r="A515" s="1" t="s">
        <v>2463</v>
      </c>
      <c r="B515" s="1" t="s">
        <v>13</v>
      </c>
      <c r="C515" s="4" t="s">
        <v>2464</v>
      </c>
      <c r="D515" s="1" t="s">
        <v>2465</v>
      </c>
      <c r="E515" s="1" t="s">
        <v>2466</v>
      </c>
      <c r="F515" s="4" t="s">
        <v>5267</v>
      </c>
      <c r="G515" s="1" t="s">
        <v>17</v>
      </c>
      <c r="H515" s="1" t="s">
        <v>18</v>
      </c>
      <c r="I515" s="1" t="s">
        <v>19</v>
      </c>
      <c r="J515" s="1" t="s">
        <v>2467</v>
      </c>
      <c r="K515" s="1" t="s">
        <v>21</v>
      </c>
      <c r="L515" s="1" t="str">
        <f>HYPERLINK("https://files.afu.se/Downloads/Transcripts/Fade%20to%20Black%20(Jimmy%20Church)/2021 06 14 - FADE TO BLACK Radio - Ep. 1440 FADE to BLACK Jimmy Church w  James Keenan  High Strangeness at Blind Frog Ranch_Szmw_9xtKTc - transcript (automated).pdf","Transcript Link")</f>
        <v>Transcript Link</v>
      </c>
      <c r="M515" s="2" t="str">
        <f>HYPERLINK("https://files.afu.se/Downloads/Transcripts/Fade%20to%20Black%20(Jimmy%20Church)/2021 06 14 - FADE TO BLACK Radio - Ep. 1440 FADE to BLACK Jimmy Church w  James Keenan  High Strangeness at Blind Frog Ranch_Szmw_9xtKTc - transcript (automated).pdf","Transcript Link")</f>
        <v>Transcript Link</v>
      </c>
    </row>
    <row r="516" spans="1:13" ht="409.5">
      <c r="A516" s="1" t="s">
        <v>2468</v>
      </c>
      <c r="B516" s="1" t="s">
        <v>13</v>
      </c>
      <c r="C516" s="4" t="s">
        <v>2469</v>
      </c>
      <c r="D516" s="1" t="s">
        <v>2470</v>
      </c>
      <c r="E516" s="1" t="s">
        <v>2471</v>
      </c>
      <c r="F516" s="4" t="s">
        <v>5267</v>
      </c>
      <c r="G516" s="1" t="s">
        <v>17</v>
      </c>
      <c r="H516" s="1" t="s">
        <v>18</v>
      </c>
      <c r="I516" s="1" t="s">
        <v>19</v>
      </c>
      <c r="J516" s="1" t="s">
        <v>2472</v>
      </c>
      <c r="K516" s="1" t="s">
        <v>21</v>
      </c>
      <c r="L516" s="1" t="str">
        <f>HYPERLINK("https://files.afu.se/Downloads/Transcripts/Fade%20to%20Black%20(Jimmy%20Church)/2021 06 03 - FADE TO BLACK Radio - Ep. 1439 FADE to BLACK Jimmy Church w  Ralph Blumenthal  John Mack  The Believer _4RO4V3tQZ6A - transcript (automated).pdf","Transcript Link")</f>
        <v>Transcript Link</v>
      </c>
      <c r="M516" s="2" t="str">
        <f>HYPERLINK("https://files.afu.se/Downloads/Transcripts/Fade%20to%20Black%20(Jimmy%20Church)/2021 06 03 - FADE TO BLACK Radio - Ep. 1439 FADE to BLACK Jimmy Church w  Ralph Blumenthal  John Mack  The Believer _4RO4V3tQZ6A - transcript (automated).pdf","Transcript Link")</f>
        <v>Transcript Link</v>
      </c>
    </row>
    <row r="517" spans="1:13" ht="409.5">
      <c r="A517" s="1" t="s">
        <v>2473</v>
      </c>
      <c r="B517" s="1" t="s">
        <v>13</v>
      </c>
      <c r="C517" s="4" t="s">
        <v>2474</v>
      </c>
      <c r="D517" s="1" t="s">
        <v>2475</v>
      </c>
      <c r="E517" s="1" t="s">
        <v>2476</v>
      </c>
      <c r="F517" s="4" t="s">
        <v>5267</v>
      </c>
      <c r="G517" s="1" t="s">
        <v>17</v>
      </c>
      <c r="H517" s="1" t="s">
        <v>18</v>
      </c>
      <c r="I517" s="1" t="s">
        <v>19</v>
      </c>
      <c r="J517" s="1" t="s">
        <v>2477</v>
      </c>
      <c r="K517" s="1" t="s">
        <v>21</v>
      </c>
      <c r="L517" s="1" t="str">
        <f>HYPERLINK("https://files.afu.se/Downloads/Transcripts/Fade%20to%20Black%20(Jimmy%20Church)/2021 06 02 - FADE TO BLACK Radio - Ep. 1438 FADE to BLACK Jimmy Church w  Lue Elizondo  The DOD Drama_BM96uh63kD8 - transcript (automated).pdf","Transcript Link")</f>
        <v>Transcript Link</v>
      </c>
      <c r="M517" s="2" t="str">
        <f>HYPERLINK("https://files.afu.se/Downloads/Transcripts/Fade%20to%20Black%20(Jimmy%20Church)/2021 06 02 - FADE TO BLACK Radio - Ep. 1438 FADE to BLACK Jimmy Church w  Lue Elizondo  The DOD Drama_BM96uh63kD8 - transcript (automated).pdf","Transcript Link")</f>
        <v>Transcript Link</v>
      </c>
    </row>
    <row r="518" spans="1:13" ht="409.5">
      <c r="A518" s="1" t="s">
        <v>2478</v>
      </c>
      <c r="B518" s="1" t="s">
        <v>13</v>
      </c>
      <c r="C518" s="4" t="s">
        <v>2479</v>
      </c>
      <c r="D518" s="1" t="s">
        <v>2480</v>
      </c>
      <c r="E518" s="1" t="s">
        <v>2481</v>
      </c>
      <c r="F518" s="4" t="s">
        <v>5267</v>
      </c>
      <c r="G518" s="1" t="s">
        <v>17</v>
      </c>
      <c r="H518" s="1" t="s">
        <v>18</v>
      </c>
      <c r="I518" s="1" t="s">
        <v>19</v>
      </c>
      <c r="J518" s="1" t="s">
        <v>2482</v>
      </c>
      <c r="K518" s="1" t="s">
        <v>21</v>
      </c>
      <c r="L518" s="1" t="str">
        <f>HYPERLINK("https://files.afu.se/Downloads/Transcripts/Fade%20to%20Black%20(Jimmy%20Church)/2021 06 01 - FADE TO BLACK Radio - Ep. 1437 FADE to BLACK Jimmy Church w  Lisa O'Hara   Abducted and Furious _DXaDuNZLR68 - transcript (automated).pdf","Transcript Link")</f>
        <v>Transcript Link</v>
      </c>
      <c r="M518" s="2" t="str">
        <f>HYPERLINK("https://files.afu.se/Downloads/Transcripts/Fade%20to%20Black%20(Jimmy%20Church)/2021 06 01 - FADE TO BLACK Radio - Ep. 1437 FADE to BLACK Jimmy Church w  Lisa O'Hara   Abducted and Furious _DXaDuNZLR68 - transcript (automated).pdf","Transcript Link")</f>
        <v>Transcript Link</v>
      </c>
    </row>
    <row r="519" spans="1:13" ht="409.5">
      <c r="A519" s="1" t="s">
        <v>2483</v>
      </c>
      <c r="B519" s="1" t="s">
        <v>13</v>
      </c>
      <c r="C519" s="4" t="s">
        <v>2484</v>
      </c>
      <c r="D519" s="1" t="s">
        <v>2485</v>
      </c>
      <c r="E519" s="1" t="s">
        <v>2486</v>
      </c>
      <c r="F519" s="4" t="s">
        <v>5267</v>
      </c>
      <c r="G519" s="1" t="s">
        <v>17</v>
      </c>
      <c r="H519" s="1" t="s">
        <v>18</v>
      </c>
      <c r="I519" s="1" t="s">
        <v>19</v>
      </c>
      <c r="J519" s="1" t="s">
        <v>2487</v>
      </c>
      <c r="K519" s="1" t="s">
        <v>21</v>
      </c>
      <c r="L519" s="1" t="str">
        <f>HYPERLINK("https://files.afu.se/Downloads/Transcripts/Fade%20to%20Black%20(Jimmy%20Church)/2021 05 31 - FADE TO BLACK Radio - Ep. 1436 FADE to BLACK Jimmy Church w  Billy Cox  The UFO Journalist_p2xQ0-qOqTk - transcript (automated).pdf","Transcript Link")</f>
        <v>Transcript Link</v>
      </c>
      <c r="M519" s="2" t="str">
        <f>HYPERLINK("https://files.afu.se/Downloads/Transcripts/Fade%20to%20Black%20(Jimmy%20Church)/2021 05 31 - FADE TO BLACK Radio - Ep. 1436 FADE to BLACK Jimmy Church w  Billy Cox  The UFO Journalist_p2xQ0-qOqTk - transcript (automated).pdf","Transcript Link")</f>
        <v>Transcript Link</v>
      </c>
    </row>
    <row r="520" spans="1:13" ht="409.5">
      <c r="A520" s="1" t="s">
        <v>2488</v>
      </c>
      <c r="B520" s="1" t="s">
        <v>13</v>
      </c>
      <c r="C520" s="4" t="s">
        <v>2489</v>
      </c>
      <c r="D520" s="1" t="s">
        <v>2490</v>
      </c>
      <c r="E520" s="1" t="s">
        <v>2491</v>
      </c>
      <c r="F520" s="4" t="s">
        <v>5267</v>
      </c>
      <c r="G520" s="1" t="s">
        <v>17</v>
      </c>
      <c r="H520" s="1" t="s">
        <v>18</v>
      </c>
      <c r="I520" s="1" t="s">
        <v>19</v>
      </c>
      <c r="J520" s="1" t="s">
        <v>2492</v>
      </c>
      <c r="K520" s="1" t="s">
        <v>21</v>
      </c>
      <c r="L520" s="1" t="str">
        <f>HYPERLINK("https://files.afu.se/Downloads/Transcripts/Fade%20to%20Black%20(Jimmy%20Church)/2021 05 27 - FADE TO BLACK Radio - Ep. 1435 FADE to BLACK Jimmy Church   FADERNIGHT w  Ray Santilli  Alien Autopsy NFT_F_Wn-SbSmhk - transcript (automated).pdf","Transcript Link")</f>
        <v>Transcript Link</v>
      </c>
      <c r="M520" s="2" t="str">
        <f>HYPERLINK("https://files.afu.se/Downloads/Transcripts/Fade%20to%20Black%20(Jimmy%20Church)/2021 05 27 - FADE TO BLACK Radio - Ep. 1435 FADE to BLACK Jimmy Church   FADERNIGHT w  Ray Santilli  Alien Autopsy NFT_F_Wn-SbSmhk - transcript (automated).pdf","Transcript Link")</f>
        <v>Transcript Link</v>
      </c>
    </row>
    <row r="521" spans="1:13" ht="409.5">
      <c r="A521" s="1" t="s">
        <v>2493</v>
      </c>
      <c r="B521" s="1" t="s">
        <v>13</v>
      </c>
      <c r="C521" s="4" t="s">
        <v>2494</v>
      </c>
      <c r="D521" s="1" t="s">
        <v>2495</v>
      </c>
      <c r="E521" s="1" t="s">
        <v>2496</v>
      </c>
      <c r="F521" s="4" t="s">
        <v>5267</v>
      </c>
      <c r="G521" s="1" t="s">
        <v>17</v>
      </c>
      <c r="H521" s="1" t="s">
        <v>18</v>
      </c>
      <c r="I521" s="1" t="s">
        <v>19</v>
      </c>
      <c r="J521" s="1" t="s">
        <v>2497</v>
      </c>
      <c r="K521" s="1" t="s">
        <v>21</v>
      </c>
      <c r="L521" s="1" t="str">
        <f>HYPERLINK("https://files.afu.se/Downloads/Transcripts/Fade%20to%20Black%20(Jimmy%20Church)/2021 05 26 - FADE TO BLACK Radio - Ep. 1434 FADE to BLACK Jimmy Church w  Sean Stone   Best Kept Secrets _1p8lncWeyuY - transcript (automated).pdf","Transcript Link")</f>
        <v>Transcript Link</v>
      </c>
      <c r="M521" s="2" t="str">
        <f>HYPERLINK("https://files.afu.se/Downloads/Transcripts/Fade%20to%20Black%20(Jimmy%20Church)/2021 05 26 - FADE TO BLACK Radio - Ep. 1434 FADE to BLACK Jimmy Church w  Sean Stone   Best Kept Secrets _1p8lncWeyuY - transcript (automated).pdf","Transcript Link")</f>
        <v>Transcript Link</v>
      </c>
    </row>
    <row r="522" spans="1:13" ht="409.5">
      <c r="A522" s="1" t="s">
        <v>2498</v>
      </c>
      <c r="B522" s="1" t="s">
        <v>13</v>
      </c>
      <c r="C522" s="4" t="s">
        <v>2499</v>
      </c>
      <c r="D522" s="1" t="s">
        <v>2500</v>
      </c>
      <c r="E522" s="1" t="s">
        <v>2501</v>
      </c>
      <c r="F522" s="4" t="s">
        <v>5267</v>
      </c>
      <c r="G522" s="1" t="s">
        <v>17</v>
      </c>
      <c r="H522" s="1" t="s">
        <v>18</v>
      </c>
      <c r="I522" s="1" t="s">
        <v>19</v>
      </c>
      <c r="J522" s="1" t="s">
        <v>2502</v>
      </c>
      <c r="K522" s="1" t="s">
        <v>21</v>
      </c>
      <c r="L522" s="1" t="str">
        <f>HYPERLINK("https://files.afu.se/Downloads/Transcripts/Fade%20to%20Black%20(Jimmy%20Church)/2021 05 25 - FADE TO BLACK Radio - Ep. 1433 FADE to BLACK Jimmy Church w  Don Schmitt  LIVE From Roswell, NM_uzXXeWgXK9g - transcript (automated).pdf","Transcript Link")</f>
        <v>Transcript Link</v>
      </c>
      <c r="M522" s="2" t="str">
        <f>HYPERLINK("https://files.afu.se/Downloads/Transcripts/Fade%20to%20Black%20(Jimmy%20Church)/2021 05 25 - FADE TO BLACK Radio - Ep. 1433 FADE to BLACK Jimmy Church w  Don Schmitt  LIVE From Roswell, NM_uzXXeWgXK9g - transcript (automated).pdf","Transcript Link")</f>
        <v>Transcript Link</v>
      </c>
    </row>
    <row r="523" spans="1:13" ht="409.5">
      <c r="A523" s="1" t="s">
        <v>2503</v>
      </c>
      <c r="B523" s="1" t="s">
        <v>13</v>
      </c>
      <c r="C523" s="4" t="s">
        <v>2504</v>
      </c>
      <c r="D523" s="1" t="s">
        <v>2505</v>
      </c>
      <c r="E523" s="1" t="s">
        <v>2506</v>
      </c>
      <c r="F523" s="4" t="s">
        <v>5267</v>
      </c>
      <c r="G523" s="1" t="s">
        <v>17</v>
      </c>
      <c r="H523" s="1" t="s">
        <v>18</v>
      </c>
      <c r="I523" s="1" t="s">
        <v>19</v>
      </c>
      <c r="J523" s="1" t="s">
        <v>2507</v>
      </c>
      <c r="K523" s="1" t="s">
        <v>21</v>
      </c>
      <c r="L523" s="1" t="str">
        <f>HYPERLINK("https://files.afu.se/Downloads/Transcripts/Fade%20to%20Black%20(Jimmy%20Church)/2021 05 24 - FADE TO BLACK Radio - Ep. 1432 FADE to BLACK Jimmy Church w  Daniel Sheehan  The UFO Attorney for the People_3X-BkCSleJI - transcript (automated).pdf","Transcript Link")</f>
        <v>Transcript Link</v>
      </c>
      <c r="M523" s="2" t="str">
        <f>HYPERLINK("https://files.afu.se/Downloads/Transcripts/Fade%20to%20Black%20(Jimmy%20Church)/2021 05 24 - FADE TO BLACK Radio - Ep. 1432 FADE to BLACK Jimmy Church w  Daniel Sheehan  The UFO Attorney for the People_3X-BkCSleJI - transcript (automated).pdf","Transcript Link")</f>
        <v>Transcript Link</v>
      </c>
    </row>
    <row r="524" spans="1:13" ht="409.5">
      <c r="A524" s="1" t="s">
        <v>2508</v>
      </c>
      <c r="B524" s="1" t="s">
        <v>13</v>
      </c>
      <c r="C524" s="4" t="s">
        <v>2509</v>
      </c>
      <c r="D524" s="1" t="s">
        <v>2510</v>
      </c>
      <c r="E524" s="1" t="s">
        <v>2511</v>
      </c>
      <c r="F524" s="4" t="s">
        <v>5267</v>
      </c>
      <c r="G524" s="1" t="s">
        <v>17</v>
      </c>
      <c r="H524" s="1" t="s">
        <v>18</v>
      </c>
      <c r="I524" s="1" t="s">
        <v>19</v>
      </c>
      <c r="J524" s="1" t="s">
        <v>2512</v>
      </c>
      <c r="K524" s="1" t="s">
        <v>21</v>
      </c>
      <c r="L524" s="1" t="str">
        <f>HYPERLINK("https://files.afu.se/Downloads/Transcripts/Fade%20to%20Black%20(Jimmy%20Church)/2021 05 19 - FADE TO BLACK Radio - Ep. 1431 FADE to BLACK Jimmy Church w  David Marler  The 60 Minutes UAP Special Event_r1ZIYj_crIQ - transcript (automated).pdf","Transcript Link")</f>
        <v>Transcript Link</v>
      </c>
      <c r="M524" s="2" t="str">
        <f>HYPERLINK("https://files.afu.se/Downloads/Transcripts/Fade%20to%20Black%20(Jimmy%20Church)/2021 05 19 - FADE TO BLACK Radio - Ep. 1431 FADE to BLACK Jimmy Church w  David Marler  The 60 Minutes UAP Special Event_r1ZIYj_crIQ - transcript (automated).pdf","Transcript Link")</f>
        <v>Transcript Link</v>
      </c>
    </row>
    <row r="525" spans="1:13" ht="409.5">
      <c r="A525" s="1" t="s">
        <v>2513</v>
      </c>
      <c r="B525" s="1" t="s">
        <v>13</v>
      </c>
      <c r="C525" s="4" t="s">
        <v>2514</v>
      </c>
      <c r="D525" s="1" t="s">
        <v>2515</v>
      </c>
      <c r="E525" s="1" t="s">
        <v>2516</v>
      </c>
      <c r="F525" s="4" t="s">
        <v>5267</v>
      </c>
      <c r="G525" s="1" t="s">
        <v>17</v>
      </c>
      <c r="H525" s="1" t="s">
        <v>18</v>
      </c>
      <c r="I525" s="1" t="s">
        <v>19</v>
      </c>
      <c r="J525" s="1" t="s">
        <v>2517</v>
      </c>
      <c r="K525" s="1" t="s">
        <v>21</v>
      </c>
      <c r="L525" s="1" t="str">
        <f>HYPERLINK("https://files.afu.se/Downloads/Transcripts/Fade%20to%20Black%20(Jimmy%20Church)/2021 05 18 - FADE TO BLACK Radio - Ep. 1430 FADE to BLACK Jimmy Church w  Nick Redfern  Marilyn and Martians_lHY8SfyBi1s - transcript (automated).pdf","Transcript Link")</f>
        <v>Transcript Link</v>
      </c>
      <c r="M525" s="2" t="str">
        <f>HYPERLINK("https://files.afu.se/Downloads/Transcripts/Fade%20to%20Black%20(Jimmy%20Church)/2021 05 18 - FADE TO BLACK Radio - Ep. 1430 FADE to BLACK Jimmy Church w  Nick Redfern  Marilyn and Martians_lHY8SfyBi1s - transcript (automated).pdf","Transcript Link")</f>
        <v>Transcript Link</v>
      </c>
    </row>
    <row r="526" spans="1:13" ht="409.5">
      <c r="A526" s="1" t="s">
        <v>2518</v>
      </c>
      <c r="B526" s="1" t="s">
        <v>13</v>
      </c>
      <c r="C526" s="4" t="s">
        <v>2519</v>
      </c>
      <c r="D526" s="1" t="s">
        <v>2520</v>
      </c>
      <c r="E526" s="1" t="s">
        <v>2521</v>
      </c>
      <c r="F526" s="4" t="s">
        <v>5267</v>
      </c>
      <c r="G526" s="1" t="s">
        <v>17</v>
      </c>
      <c r="H526" s="1" t="s">
        <v>18</v>
      </c>
      <c r="I526" s="1" t="s">
        <v>19</v>
      </c>
      <c r="J526" s="1" t="s">
        <v>2522</v>
      </c>
      <c r="K526" s="1" t="s">
        <v>21</v>
      </c>
      <c r="L526" s="1" t="str">
        <f>HYPERLINK("https://files.afu.se/Downloads/Transcripts/Fade%20to%20Black%20(Jimmy%20Church)/2021 05 17 - FADE TO BLACK Radio - Ep. 1429 FADE to BLACK Jimmy Church w  Steve Barone  UFOs Over Las Vegas_CfZgswr2aX8 - transcript (automated).pdf","Transcript Link")</f>
        <v>Transcript Link</v>
      </c>
      <c r="M526" s="2" t="str">
        <f>HYPERLINK("https://files.afu.se/Downloads/Transcripts/Fade%20to%20Black%20(Jimmy%20Church)/2021 05 17 - FADE TO BLACK Radio - Ep. 1429 FADE to BLACK Jimmy Church w  Steve Barone  UFOs Over Las Vegas_CfZgswr2aX8 - transcript (automated).pdf","Transcript Link")</f>
        <v>Transcript Link</v>
      </c>
    </row>
    <row r="527" spans="1:13" ht="409.5">
      <c r="A527" s="1" t="s">
        <v>2523</v>
      </c>
      <c r="B527" s="1" t="s">
        <v>13</v>
      </c>
      <c r="C527" s="4" t="s">
        <v>2524</v>
      </c>
      <c r="D527" s="1" t="s">
        <v>2525</v>
      </c>
      <c r="E527" s="1" t="s">
        <v>2526</v>
      </c>
      <c r="F527" s="4" t="s">
        <v>5267</v>
      </c>
      <c r="G527" s="1" t="s">
        <v>17</v>
      </c>
      <c r="H527" s="1" t="s">
        <v>18</v>
      </c>
      <c r="I527" s="1" t="s">
        <v>19</v>
      </c>
      <c r="J527" s="1" t="s">
        <v>2527</v>
      </c>
      <c r="K527" s="1" t="s">
        <v>21</v>
      </c>
      <c r="L527" s="1">
        <v>0</v>
      </c>
      <c r="M527" s="2">
        <v>0</v>
      </c>
    </row>
    <row r="528" spans="1:13" ht="409.5">
      <c r="A528" s="1" t="s">
        <v>2528</v>
      </c>
      <c r="B528" s="1" t="s">
        <v>13</v>
      </c>
      <c r="C528" s="4" t="s">
        <v>2529</v>
      </c>
      <c r="D528" s="1" t="s">
        <v>2530</v>
      </c>
      <c r="E528" s="1" t="s">
        <v>2531</v>
      </c>
      <c r="F528" s="4" t="s">
        <v>5267</v>
      </c>
      <c r="G528" s="1" t="s">
        <v>17</v>
      </c>
      <c r="H528" s="1" t="s">
        <v>18</v>
      </c>
      <c r="I528" s="1" t="s">
        <v>19</v>
      </c>
      <c r="J528" s="1" t="s">
        <v>2532</v>
      </c>
      <c r="K528" s="1" t="s">
        <v>21</v>
      </c>
      <c r="L528" s="1">
        <v>0</v>
      </c>
      <c r="M528" s="2">
        <v>0</v>
      </c>
    </row>
    <row r="529" spans="1:13" ht="409.5">
      <c r="A529" s="1" t="s">
        <v>2533</v>
      </c>
      <c r="B529" s="1" t="s">
        <v>13</v>
      </c>
      <c r="C529" s="4" t="s">
        <v>2534</v>
      </c>
      <c r="D529" s="1" t="s">
        <v>2535</v>
      </c>
      <c r="E529" s="1" t="s">
        <v>2536</v>
      </c>
      <c r="F529" s="4" t="s">
        <v>5267</v>
      </c>
      <c r="G529" s="1" t="s">
        <v>17</v>
      </c>
      <c r="H529" s="1" t="s">
        <v>18</v>
      </c>
      <c r="I529" s="1" t="s">
        <v>19</v>
      </c>
      <c r="J529" s="1" t="s">
        <v>2537</v>
      </c>
      <c r="K529" s="1" t="s">
        <v>21</v>
      </c>
      <c r="L529" s="1" t="str">
        <f>HYPERLINK("https://files.afu.se/Downloads/Transcripts/Fade%20to%20Black%20(Jimmy%20Church)/2021 05 11 - FADE TO BLACK Radio - Ep. 1426 FADE to BLACK Jimmy Church w  Alan Steinfeld  Making Contact_uFzfdEcnPDw - transcript (automated).pdf","Transcript Link")</f>
        <v>Transcript Link</v>
      </c>
      <c r="M529" s="2" t="str">
        <f>HYPERLINK("https://files.afu.se/Downloads/Transcripts/Fade%20to%20Black%20(Jimmy%20Church)/2021 05 11 - FADE TO BLACK Radio - Ep. 1426 FADE to BLACK Jimmy Church w  Alan Steinfeld  Making Contact_uFzfdEcnPDw - transcript (automated).pdf","Transcript Link")</f>
        <v>Transcript Link</v>
      </c>
    </row>
    <row r="530" spans="1:13" ht="409.5">
      <c r="A530" s="1" t="s">
        <v>2538</v>
      </c>
      <c r="B530" s="1" t="s">
        <v>13</v>
      </c>
      <c r="C530" s="4" t="s">
        <v>2539</v>
      </c>
      <c r="D530" s="1" t="s">
        <v>2540</v>
      </c>
      <c r="E530" s="1" t="s">
        <v>2541</v>
      </c>
      <c r="F530" s="4" t="s">
        <v>5267</v>
      </c>
      <c r="G530" s="1" t="s">
        <v>17</v>
      </c>
      <c r="H530" s="1" t="s">
        <v>18</v>
      </c>
      <c r="I530" s="1" t="s">
        <v>19</v>
      </c>
      <c r="J530" s="1" t="s">
        <v>2542</v>
      </c>
      <c r="K530" s="1" t="s">
        <v>21</v>
      </c>
      <c r="L530" s="1" t="str">
        <f>HYPERLINK("https://files.afu.se/Downloads/Transcripts/Fade%20to%20Black%20(Jimmy%20Church)/2021 05 10 - FADE TO BLACK Radio - Ep. 1425 FADE to BLACK Jimmy Church w  Harvard Prof. Avi Loeb  The Size of Everything_UPIO8MArSLM - transcript (automated).pdf","Transcript Link")</f>
        <v>Transcript Link</v>
      </c>
      <c r="M530" s="2" t="str">
        <f>HYPERLINK("https://files.afu.se/Downloads/Transcripts/Fade%20to%20Black%20(Jimmy%20Church)/2021 05 10 - FADE TO BLACK Radio - Ep. 1425 FADE to BLACK Jimmy Church w  Harvard Prof. Avi Loeb  The Size of Everything_UPIO8MArSLM - transcript (automated).pdf","Transcript Link")</f>
        <v>Transcript Link</v>
      </c>
    </row>
    <row r="531" spans="1:13" ht="409.5">
      <c r="A531" s="1" t="s">
        <v>2543</v>
      </c>
      <c r="B531" s="1" t="s">
        <v>13</v>
      </c>
      <c r="C531" s="4" t="s">
        <v>2544</v>
      </c>
      <c r="D531" s="1" t="s">
        <v>2545</v>
      </c>
      <c r="E531" s="1" t="s">
        <v>2546</v>
      </c>
      <c r="F531" s="4" t="s">
        <v>5267</v>
      </c>
      <c r="G531" s="1" t="s">
        <v>17</v>
      </c>
      <c r="H531" s="1" t="s">
        <v>18</v>
      </c>
      <c r="I531" s="1" t="s">
        <v>19</v>
      </c>
      <c r="J531" s="1" t="s">
        <v>2547</v>
      </c>
      <c r="K531" s="1" t="s">
        <v>21</v>
      </c>
      <c r="L531" s="1" t="str">
        <f>HYPERLINK("https://files.afu.se/Downloads/Transcripts/Fade%20to%20Black%20(Jimmy%20Church)/2021 05 06 - FADE TO BLACK Radio - Ep. 1424 FADE to BLACK Jimmy Church w  Linda Moulton Howe  Earthfiles and UFO UAP Updates_ptAKWOninfI - transcript (automated).pdf","Transcript Link")</f>
        <v>Transcript Link</v>
      </c>
      <c r="M531" s="2" t="str">
        <f>HYPERLINK("https://files.afu.se/Downloads/Transcripts/Fade%20to%20Black%20(Jimmy%20Church)/2021 05 06 - FADE TO BLACK Radio - Ep. 1424 FADE to BLACK Jimmy Church w  Linda Moulton Howe  Earthfiles and UFO UAP Updates_ptAKWOninfI - transcript (automated).pdf","Transcript Link")</f>
        <v>Transcript Link</v>
      </c>
    </row>
    <row r="532" spans="1:13" ht="409.5">
      <c r="A532" s="1" t="s">
        <v>2548</v>
      </c>
      <c r="B532" s="1" t="s">
        <v>13</v>
      </c>
      <c r="C532" s="4" t="s">
        <v>2549</v>
      </c>
      <c r="D532" s="1" t="s">
        <v>2550</v>
      </c>
      <c r="E532" s="1" t="s">
        <v>2551</v>
      </c>
      <c r="F532" s="4" t="s">
        <v>5267</v>
      </c>
      <c r="G532" s="1" t="s">
        <v>17</v>
      </c>
      <c r="H532" s="1" t="s">
        <v>18</v>
      </c>
      <c r="I532" s="1" t="s">
        <v>19</v>
      </c>
      <c r="J532" s="1" t="s">
        <v>2552</v>
      </c>
      <c r="K532" s="1" t="s">
        <v>21</v>
      </c>
      <c r="L532" s="1" t="str">
        <f>HYPERLINK("https://files.afu.se/Downloads/Transcripts/Fade%20to%20Black%20(Jimmy%20Church)/2021 05 05 - FADE TO BLACK Radio - Ep. 1423 FADE to BLACK Jimmy Church w  Lt. Tim McMillan  The Debrief, UAPs and Flying Pyramids_T4DGJbz76jA - transcript (automated).pdf","Transcript Link")</f>
        <v>Transcript Link</v>
      </c>
      <c r="M532" s="2" t="str">
        <f>HYPERLINK("https://files.afu.se/Downloads/Transcripts/Fade%20to%20Black%20(Jimmy%20Church)/2021 05 05 - FADE TO BLACK Radio - Ep. 1423 FADE to BLACK Jimmy Church w  Lt. Tim McMillan  The Debrief, UAPs and Flying Pyramids_T4DGJbz76jA - transcript (automated).pdf","Transcript Link")</f>
        <v>Transcript Link</v>
      </c>
    </row>
    <row r="533" spans="1:13" ht="409.5">
      <c r="A533" s="1" t="s">
        <v>2553</v>
      </c>
      <c r="B533" s="1" t="s">
        <v>13</v>
      </c>
      <c r="C533" s="4" t="s">
        <v>2554</v>
      </c>
      <c r="D533" s="1" t="s">
        <v>2555</v>
      </c>
      <c r="E533" s="1" t="s">
        <v>2556</v>
      </c>
      <c r="F533" s="4" t="s">
        <v>5267</v>
      </c>
      <c r="G533" s="1" t="s">
        <v>17</v>
      </c>
      <c r="H533" s="1" t="s">
        <v>18</v>
      </c>
      <c r="I533" s="1" t="s">
        <v>19</v>
      </c>
      <c r="J533" s="1" t="s">
        <v>2557</v>
      </c>
      <c r="K533" s="1" t="s">
        <v>21</v>
      </c>
      <c r="L533" s="1" t="str">
        <f>HYPERLINK("https://files.afu.se/Downloads/Transcripts/Fade%20to%20Black%20(Jimmy%20Church)/2021 05 04 - FADE TO BLACK Radio - Ep. 1422 FADE to BLACK Jimmy Church w  Billy Carson  4BiddenKnowledge_tpUK9qAgW7s - transcript (automated).pdf","Transcript Link")</f>
        <v>Transcript Link</v>
      </c>
      <c r="M533" s="2" t="str">
        <f>HYPERLINK("https://files.afu.se/Downloads/Transcripts/Fade%20to%20Black%20(Jimmy%20Church)/2021 05 04 - FADE TO BLACK Radio - Ep. 1422 FADE to BLACK Jimmy Church w  Billy Carson  4BiddenKnowledge_tpUK9qAgW7s - transcript (automated).pdf","Transcript Link")</f>
        <v>Transcript Link</v>
      </c>
    </row>
    <row r="534" spans="1:13" ht="409.5">
      <c r="A534" s="1" t="s">
        <v>2558</v>
      </c>
      <c r="B534" s="1" t="s">
        <v>13</v>
      </c>
      <c r="C534" s="4" t="s">
        <v>2559</v>
      </c>
      <c r="D534" s="1" t="s">
        <v>2560</v>
      </c>
      <c r="E534" s="1" t="s">
        <v>2561</v>
      </c>
      <c r="F534" s="4" t="s">
        <v>5267</v>
      </c>
      <c r="G534" s="1" t="s">
        <v>17</v>
      </c>
      <c r="H534" s="1" t="s">
        <v>18</v>
      </c>
      <c r="I534" s="1" t="s">
        <v>19</v>
      </c>
      <c r="J534" s="1" t="s">
        <v>2562</v>
      </c>
      <c r="K534" s="1" t="s">
        <v>21</v>
      </c>
      <c r="L534" s="1">
        <v>0</v>
      </c>
      <c r="M534" s="2">
        <v>0</v>
      </c>
    </row>
    <row r="535" spans="1:13" ht="409.5">
      <c r="A535" s="1" t="s">
        <v>2563</v>
      </c>
      <c r="B535" s="1" t="s">
        <v>13</v>
      </c>
      <c r="C535" s="4" t="s">
        <v>2564</v>
      </c>
      <c r="D535" s="1" t="s">
        <v>2565</v>
      </c>
      <c r="E535" s="1" t="s">
        <v>2566</v>
      </c>
      <c r="F535" s="4" t="s">
        <v>5267</v>
      </c>
      <c r="G535" s="1" t="s">
        <v>17</v>
      </c>
      <c r="H535" s="1" t="s">
        <v>18</v>
      </c>
      <c r="I535" s="1" t="s">
        <v>19</v>
      </c>
      <c r="J535" s="1" t="s">
        <v>2567</v>
      </c>
      <c r="K535" s="1" t="s">
        <v>21</v>
      </c>
      <c r="L535" s="1" t="str">
        <f>HYPERLINK("https://files.afu.se/Downloads/Transcripts/Fade%20to%20Black%20(Jimmy%20Church)/2021 04 29 - FADE TO BLACK Radio - Ep. 1420 FADE to BLACK Jimmy Church   FADERNIGHT   Remembering Kevin Koerber   Open-Lines_Ryhe1bvQg_w - transcript (automated).pdf","Transcript Link")</f>
        <v>Transcript Link</v>
      </c>
      <c r="M535" s="2" t="str">
        <f>HYPERLINK("https://files.afu.se/Downloads/Transcripts/Fade%20to%20Black%20(Jimmy%20Church)/2021 04 29 - FADE TO BLACK Radio - Ep. 1420 FADE to BLACK Jimmy Church   FADERNIGHT   Remembering Kevin Koerber   Open-Lines_Ryhe1bvQg_w - transcript (automated).pdf","Transcript Link")</f>
        <v>Transcript Link</v>
      </c>
    </row>
    <row r="536" spans="1:13" ht="409.5">
      <c r="A536" s="1" t="s">
        <v>2568</v>
      </c>
      <c r="B536" s="1" t="s">
        <v>13</v>
      </c>
      <c r="C536" s="4" t="s">
        <v>2569</v>
      </c>
      <c r="D536" s="1" t="s">
        <v>2570</v>
      </c>
      <c r="E536" s="1" t="s">
        <v>2571</v>
      </c>
      <c r="F536" s="4" t="s">
        <v>5267</v>
      </c>
      <c r="G536" s="1" t="s">
        <v>17</v>
      </c>
      <c r="H536" s="1" t="s">
        <v>18</v>
      </c>
      <c r="I536" s="1" t="s">
        <v>19</v>
      </c>
      <c r="J536" s="1" t="s">
        <v>2572</v>
      </c>
      <c r="K536" s="1" t="s">
        <v>21</v>
      </c>
      <c r="L536" s="1" t="str">
        <f>HYPERLINK("https://files.afu.se/Downloads/Transcripts/Fade%20to%20Black%20(Jimmy%20Church)/2021 04 28 - FADE TO BLACK Radio - Ep. 1419 FADE to BLACK Jimmy Church w  Richard Dolan  Corbell's 'Flying Pyrmids'_hfiW7rFXzoA - transcript (automated).pdf","Transcript Link")</f>
        <v>Transcript Link</v>
      </c>
      <c r="M536" s="2" t="str">
        <f>HYPERLINK("https://files.afu.se/Downloads/Transcripts/Fade%20to%20Black%20(Jimmy%20Church)/2021 04 28 - FADE TO BLACK Radio - Ep. 1419 FADE to BLACK Jimmy Church w  Richard Dolan  Corbell's 'Flying Pyrmids'_hfiW7rFXzoA - transcript (automated).pdf","Transcript Link")</f>
        <v>Transcript Link</v>
      </c>
    </row>
    <row r="537" spans="1:13" ht="409.5">
      <c r="A537" s="1" t="s">
        <v>2573</v>
      </c>
      <c r="B537" s="1" t="s">
        <v>13</v>
      </c>
      <c r="C537" s="4" t="s">
        <v>2574</v>
      </c>
      <c r="D537" s="1" t="s">
        <v>2575</v>
      </c>
      <c r="E537" s="1" t="s">
        <v>2576</v>
      </c>
      <c r="F537" s="4" t="s">
        <v>5267</v>
      </c>
      <c r="G537" s="1" t="s">
        <v>17</v>
      </c>
      <c r="H537" s="1" t="s">
        <v>18</v>
      </c>
      <c r="I537" s="1" t="s">
        <v>19</v>
      </c>
      <c r="J537" s="1" t="s">
        <v>2577</v>
      </c>
      <c r="K537" s="1" t="s">
        <v>21</v>
      </c>
      <c r="L537" s="1" t="str">
        <f>HYPERLINK("https://files.afu.se/Downloads/Transcripts/Fade%20to%20Black%20(Jimmy%20Church)/2021 04 27 - FADE TO BLACK Radio - Ep. 1418 FADE to BLACK Jimmy Church w  Micah Hanks  The Debrief Updates_yAtiEGmpglA - transcript (automated).pdf","Transcript Link")</f>
        <v>Transcript Link</v>
      </c>
      <c r="M537" s="2" t="str">
        <f>HYPERLINK("https://files.afu.se/Downloads/Transcripts/Fade%20to%20Black%20(Jimmy%20Church)/2021 04 27 - FADE TO BLACK Radio - Ep. 1418 FADE to BLACK Jimmy Church w  Micah Hanks  The Debrief Updates_yAtiEGmpglA - transcript (automated).pdf","Transcript Link")</f>
        <v>Transcript Link</v>
      </c>
    </row>
    <row r="538" spans="1:13" ht="409.5">
      <c r="A538" s="1" t="s">
        <v>2578</v>
      </c>
      <c r="B538" s="1" t="s">
        <v>13</v>
      </c>
      <c r="C538" s="4" t="s">
        <v>2579</v>
      </c>
      <c r="D538" s="1" t="s">
        <v>2580</v>
      </c>
      <c r="E538" s="1" t="s">
        <v>2581</v>
      </c>
      <c r="F538" s="4" t="s">
        <v>5267</v>
      </c>
      <c r="G538" s="1" t="s">
        <v>17</v>
      </c>
      <c r="H538" s="1" t="s">
        <v>18</v>
      </c>
      <c r="I538" s="1" t="s">
        <v>19</v>
      </c>
      <c r="J538" s="1" t="s">
        <v>2582</v>
      </c>
      <c r="K538" s="1" t="s">
        <v>21</v>
      </c>
      <c r="L538" s="1" t="str">
        <f>HYPERLINK("https://files.afu.se/Downloads/Transcripts/Fade%20to%20Black%20(Jimmy%20Church)/2021 04 26 - FADE TO BLACK Radio - Ep. 1417 FADE to BLACK Jimmy Church w  Mike Ricksecker   A Walk in the Shadows _FXHXj6A0zKY - transcript (automated).pdf","Transcript Link")</f>
        <v>Transcript Link</v>
      </c>
      <c r="M538" s="2" t="str">
        <f>HYPERLINK("https://files.afu.se/Downloads/Transcripts/Fade%20to%20Black%20(Jimmy%20Church)/2021 04 26 - FADE TO BLACK Radio - Ep. 1417 FADE to BLACK Jimmy Church w  Mike Ricksecker   A Walk in the Shadows _FXHXj6A0zKY - transcript (automated).pdf","Transcript Link")</f>
        <v>Transcript Link</v>
      </c>
    </row>
    <row r="539" spans="1:13" ht="409.5">
      <c r="A539" s="1" t="s">
        <v>2583</v>
      </c>
      <c r="B539" s="1" t="s">
        <v>13</v>
      </c>
      <c r="C539" s="4" t="s">
        <v>2584</v>
      </c>
      <c r="D539" s="1" t="s">
        <v>2585</v>
      </c>
      <c r="E539" s="1" t="s">
        <v>2586</v>
      </c>
      <c r="F539" s="4" t="s">
        <v>5267</v>
      </c>
      <c r="G539" s="1" t="s">
        <v>17</v>
      </c>
      <c r="H539" s="1" t="s">
        <v>18</v>
      </c>
      <c r="I539" s="1" t="s">
        <v>19</v>
      </c>
      <c r="J539" s="1" t="s">
        <v>2587</v>
      </c>
      <c r="K539" s="1" t="s">
        <v>21</v>
      </c>
      <c r="L539" s="1" t="str">
        <f>HYPERLINK("https://files.afu.se/Downloads/Transcripts/Fade%20to%20Black%20(Jimmy%20Church)/2021 04 22 - FADE TO BLACK Radio - Ep. 1416 FADE to BLACK Jimmy Church   FADERNIGHT   Open-Lines!_6U3FQuyKccM - transcript (automated).pdf","Transcript Link")</f>
        <v>Transcript Link</v>
      </c>
      <c r="M539" s="2" t="str">
        <f>HYPERLINK("https://files.afu.se/Downloads/Transcripts/Fade%20to%20Black%20(Jimmy%20Church)/2021 04 22 - FADE TO BLACK Radio - Ep. 1416 FADE to BLACK Jimmy Church   FADERNIGHT   Open-Lines!_6U3FQuyKccM - transcript (automated).pdf","Transcript Link")</f>
        <v>Transcript Link</v>
      </c>
    </row>
    <row r="540" spans="1:13" ht="409.5">
      <c r="A540" s="1" t="s">
        <v>2588</v>
      </c>
      <c r="B540" s="1" t="s">
        <v>13</v>
      </c>
      <c r="C540" s="4" t="s">
        <v>2589</v>
      </c>
      <c r="D540" s="1" t="s">
        <v>2590</v>
      </c>
      <c r="E540" s="1" t="s">
        <v>2591</v>
      </c>
      <c r="F540" s="4" t="s">
        <v>5267</v>
      </c>
      <c r="G540" s="1" t="s">
        <v>17</v>
      </c>
      <c r="H540" s="1" t="s">
        <v>18</v>
      </c>
      <c r="I540" s="1" t="s">
        <v>19</v>
      </c>
      <c r="J540" s="1" t="s">
        <v>2592</v>
      </c>
      <c r="K540" s="1" t="s">
        <v>21</v>
      </c>
      <c r="L540" s="1" t="str">
        <f>HYPERLINK("https://files.afu.se/Downloads/Transcripts/Fade%20to%20Black%20(Jimmy%20Church)/2021 04 21 - FADE TO BLACK Radio - Ep. 1415 FADE to BLACK Jimmy Church w  Dr. Steven Greer  Disclosure Updates_bAUKFnby00M - transcript (automated).pdf","Transcript Link")</f>
        <v>Transcript Link</v>
      </c>
      <c r="M540" s="2" t="str">
        <f>HYPERLINK("https://files.afu.se/Downloads/Transcripts/Fade%20to%20Black%20(Jimmy%20Church)/2021 04 21 - FADE TO BLACK Radio - Ep. 1415 FADE to BLACK Jimmy Church w  Dr. Steven Greer  Disclosure Updates_bAUKFnby00M - transcript (automated).pdf","Transcript Link")</f>
        <v>Transcript Link</v>
      </c>
    </row>
    <row r="541" spans="1:13" ht="409.5">
      <c r="A541" s="1" t="s">
        <v>2593</v>
      </c>
      <c r="B541" s="1" t="s">
        <v>13</v>
      </c>
      <c r="C541" s="4" t="s">
        <v>2594</v>
      </c>
      <c r="D541" s="1" t="s">
        <v>2595</v>
      </c>
      <c r="E541" s="1" t="s">
        <v>2596</v>
      </c>
      <c r="F541" s="4" t="s">
        <v>5267</v>
      </c>
      <c r="G541" s="1" t="s">
        <v>17</v>
      </c>
      <c r="H541" s="1" t="s">
        <v>18</v>
      </c>
      <c r="I541" s="1" t="s">
        <v>19</v>
      </c>
      <c r="J541" s="1" t="s">
        <v>2597</v>
      </c>
      <c r="K541" s="1" t="s">
        <v>21</v>
      </c>
      <c r="L541" s="1" t="str">
        <f>HYPERLINK("https://files.afu.se/Downloads/Transcripts/Fade%20to%20Black%20(Jimmy%20Church)/2021 04 20 - FADE TO BLACK Radio - Ep. 1414 FADE to BLACK Jimmy Church w  Erin Montgomery  Multidimensional Messenger_HasSQSu1pDI - transcript (automated).pdf","Transcript Link")</f>
        <v>Transcript Link</v>
      </c>
      <c r="M541" s="2" t="str">
        <f>HYPERLINK("https://files.afu.se/Downloads/Transcripts/Fade%20to%20Black%20(Jimmy%20Church)/2021 04 20 - FADE TO BLACK Radio - Ep. 1414 FADE to BLACK Jimmy Church w  Erin Montgomery  Multidimensional Messenger_HasSQSu1pDI - transcript (automated).pdf","Transcript Link")</f>
        <v>Transcript Link</v>
      </c>
    </row>
    <row r="542" spans="1:13" ht="409.5">
      <c r="A542" s="1" t="s">
        <v>2598</v>
      </c>
      <c r="B542" s="1" t="s">
        <v>13</v>
      </c>
      <c r="C542" s="4" t="s">
        <v>2599</v>
      </c>
      <c r="D542" s="1" t="s">
        <v>2600</v>
      </c>
      <c r="E542" s="1" t="s">
        <v>2601</v>
      </c>
      <c r="F542" s="4" t="s">
        <v>5267</v>
      </c>
      <c r="G542" s="1" t="s">
        <v>17</v>
      </c>
      <c r="H542" s="1" t="s">
        <v>18</v>
      </c>
      <c r="I542" s="1" t="s">
        <v>19</v>
      </c>
      <c r="J542" s="1" t="s">
        <v>2602</v>
      </c>
      <c r="K542" s="1" t="s">
        <v>21</v>
      </c>
      <c r="L542" s="1">
        <v>0</v>
      </c>
      <c r="M542" s="2">
        <v>0</v>
      </c>
    </row>
    <row r="543" spans="1:13" ht="285">
      <c r="A543" s="1" t="s">
        <v>2603</v>
      </c>
      <c r="B543" s="1" t="s">
        <v>13</v>
      </c>
      <c r="C543" s="4" t="s">
        <v>2604</v>
      </c>
      <c r="D543" s="1" t="s">
        <v>2605</v>
      </c>
      <c r="E543" s="1" t="s">
        <v>2606</v>
      </c>
      <c r="F543" s="4" t="s">
        <v>5267</v>
      </c>
      <c r="G543" s="1" t="s">
        <v>17</v>
      </c>
      <c r="H543" s="1" t="s">
        <v>18</v>
      </c>
      <c r="I543" s="1" t="s">
        <v>19</v>
      </c>
      <c r="J543" s="1" t="s">
        <v>2607</v>
      </c>
      <c r="K543" s="1" t="s">
        <v>21</v>
      </c>
      <c r="L543" s="1" t="str">
        <f>HYPERLINK("https://files.afu.se/Downloads/Transcripts/Fade%20to%20Black%20(Jimmy%20Church)/2021 04 15 - FADE TO BLACK Radio - Ep. 1412 FADE to BLACK Jimmy Church   FADERNIGHT   Open-Lines!_ZoTjFBNYbQ0 - transcript (automated).pdf","Transcript Link")</f>
        <v>Transcript Link</v>
      </c>
      <c r="M543" s="2" t="str">
        <f>HYPERLINK("https://files.afu.se/Downloads/Transcripts/Fade%20to%20Black%20(Jimmy%20Church)/2021 04 15 - FADE TO BLACK Radio - Ep. 1412 FADE to BLACK Jimmy Church   FADERNIGHT   Open-Lines!_ZoTjFBNYbQ0 - transcript (automated).pdf","Transcript Link")</f>
        <v>Transcript Link</v>
      </c>
    </row>
    <row r="544" spans="1:13" ht="409.5">
      <c r="A544" s="1" t="s">
        <v>2608</v>
      </c>
      <c r="B544" s="1" t="s">
        <v>13</v>
      </c>
      <c r="C544" s="4" t="s">
        <v>2609</v>
      </c>
      <c r="D544" s="1" t="s">
        <v>2610</v>
      </c>
      <c r="E544" s="1" t="s">
        <v>2611</v>
      </c>
      <c r="F544" s="4" t="s">
        <v>5267</v>
      </c>
      <c r="G544" s="1" t="s">
        <v>17</v>
      </c>
      <c r="H544" s="1" t="s">
        <v>18</v>
      </c>
      <c r="I544" s="1" t="s">
        <v>19</v>
      </c>
      <c r="J544" s="1" t="s">
        <v>2612</v>
      </c>
      <c r="K544" s="1" t="s">
        <v>21</v>
      </c>
      <c r="L544" s="1" t="str">
        <f>HYPERLINK("https://files.afu.se/Downloads/Transcripts/Fade%20to%20Black%20(Jimmy%20Church)/2021 04 14 - FADE TO BLACK Radio - Ep. 1411 FADE to BLACK Jimmy Church w  Tracie Austin  NDE Survivors_LhxYPqZgm80 - transcript (automated).pdf","Transcript Link")</f>
        <v>Transcript Link</v>
      </c>
      <c r="M544" s="2" t="str">
        <f>HYPERLINK("https://files.afu.se/Downloads/Transcripts/Fade%20to%20Black%20(Jimmy%20Church)/2021 04 14 - FADE TO BLACK Radio - Ep. 1411 FADE to BLACK Jimmy Church w  Tracie Austin  NDE Survivors_LhxYPqZgm80 - transcript (automated).pdf","Transcript Link")</f>
        <v>Transcript Link</v>
      </c>
    </row>
    <row r="545" spans="1:13" ht="409.5">
      <c r="A545" s="1" t="s">
        <v>2613</v>
      </c>
      <c r="B545" s="1" t="s">
        <v>13</v>
      </c>
      <c r="C545" s="4" t="s">
        <v>2614</v>
      </c>
      <c r="D545" s="1" t="s">
        <v>2615</v>
      </c>
      <c r="E545" s="1" t="s">
        <v>2616</v>
      </c>
      <c r="F545" s="4" t="s">
        <v>5267</v>
      </c>
      <c r="G545" s="1" t="s">
        <v>17</v>
      </c>
      <c r="H545" s="1" t="s">
        <v>18</v>
      </c>
      <c r="I545" s="1" t="s">
        <v>19</v>
      </c>
      <c r="J545" s="1" t="s">
        <v>2617</v>
      </c>
      <c r="K545" s="1" t="s">
        <v>21</v>
      </c>
      <c r="L545" s="1" t="str">
        <f>HYPERLINK("https://files.afu.se/Downloads/Transcripts/Fade%20to%20Black%20(Jimmy%20Church)/2021 04 13 - FADE TO BLACK Radio - Ep. 1410 FADE to BLACK Jimmy Church w  Serena Wright Taylor  Puerto Rico UFO Updates_yhkcjxt-g-8 - transcript (automated).pdf","Transcript Link")</f>
        <v>Transcript Link</v>
      </c>
      <c r="M545" s="2" t="str">
        <f>HYPERLINK("https://files.afu.se/Downloads/Transcripts/Fade%20to%20Black%20(Jimmy%20Church)/2021 04 13 - FADE TO BLACK Radio - Ep. 1410 FADE to BLACK Jimmy Church w  Serena Wright Taylor  Puerto Rico UFO Updates_yhkcjxt-g-8 - transcript (automated).pdf","Transcript Link")</f>
        <v>Transcript Link</v>
      </c>
    </row>
    <row r="546" spans="1:13" ht="409.5">
      <c r="A546" s="1" t="s">
        <v>2618</v>
      </c>
      <c r="B546" s="1" t="s">
        <v>13</v>
      </c>
      <c r="C546" s="4" t="s">
        <v>2619</v>
      </c>
      <c r="D546" s="1" t="s">
        <v>2620</v>
      </c>
      <c r="E546" s="1" t="s">
        <v>2621</v>
      </c>
      <c r="F546" s="4" t="s">
        <v>5267</v>
      </c>
      <c r="G546" s="1" t="s">
        <v>17</v>
      </c>
      <c r="H546" s="1" t="s">
        <v>18</v>
      </c>
      <c r="I546" s="1" t="s">
        <v>19</v>
      </c>
      <c r="J546" s="1" t="s">
        <v>2622</v>
      </c>
      <c r="K546" s="1" t="s">
        <v>21</v>
      </c>
      <c r="L546" s="1" t="str">
        <f>HYPERLINK("https://files.afu.se/Downloads/Transcripts/Fade%20to%20Black%20(Jimmy%20Church)/2021 04 12 - FADE TO BLACK Radio - Ep. 1409 FADE to BLACK Jimmy Church w  Whitley Strieber  'Jesus New Vision'_fqZ2wR0rhWg - transcript (automated).pdf","Transcript Link")</f>
        <v>Transcript Link</v>
      </c>
      <c r="M546" s="2" t="str">
        <f>HYPERLINK("https://files.afu.se/Downloads/Transcripts/Fade%20to%20Black%20(Jimmy%20Church)/2021 04 12 - FADE TO BLACK Radio - Ep. 1409 FADE to BLACK Jimmy Church w  Whitley Strieber  'Jesus New Vision'_fqZ2wR0rhWg - transcript (automated).pdf","Transcript Link")</f>
        <v>Transcript Link</v>
      </c>
    </row>
    <row r="547" spans="1:13" ht="409.5">
      <c r="A547" s="1" t="s">
        <v>2623</v>
      </c>
      <c r="B547" s="1" t="s">
        <v>13</v>
      </c>
      <c r="C547" s="4" t="s">
        <v>2624</v>
      </c>
      <c r="D547" s="1" t="s">
        <v>2625</v>
      </c>
      <c r="E547" s="1" t="s">
        <v>2626</v>
      </c>
      <c r="F547" s="4" t="s">
        <v>5267</v>
      </c>
      <c r="G547" s="1" t="s">
        <v>17</v>
      </c>
      <c r="H547" s="1" t="s">
        <v>18</v>
      </c>
      <c r="I547" s="1" t="s">
        <v>19</v>
      </c>
      <c r="J547" s="1" t="s">
        <v>2627</v>
      </c>
      <c r="K547" s="1" t="s">
        <v>21</v>
      </c>
      <c r="L547" s="1" t="str">
        <f>HYPERLINK("https://files.afu.se/Downloads/Transcripts/Fade%20to%20Black%20(Jimmy%20Church)/2021 04 08 - FADE TO BLACK Radio - Ep. 1408 FADE to BLACK Jimmy Church   FADERNIGHT   Open-Lines!_a7iL6IPt3nI - transcript (automated).pdf","Transcript Link")</f>
        <v>Transcript Link</v>
      </c>
      <c r="M547" s="2" t="str">
        <f>HYPERLINK("https://files.afu.se/Downloads/Transcripts/Fade%20to%20Black%20(Jimmy%20Church)/2021 04 08 - FADE TO BLACK Radio - Ep. 1408 FADE to BLACK Jimmy Church   FADERNIGHT   Open-Lines!_a7iL6IPt3nI - transcript (automated).pdf","Transcript Link")</f>
        <v>Transcript Link</v>
      </c>
    </row>
    <row r="548" spans="1:13" ht="409.5">
      <c r="A548" s="1" t="s">
        <v>2628</v>
      </c>
      <c r="B548" s="1" t="s">
        <v>13</v>
      </c>
      <c r="C548" s="4" t="s">
        <v>2629</v>
      </c>
      <c r="D548" s="1" t="s">
        <v>2630</v>
      </c>
      <c r="E548" s="1" t="s">
        <v>2631</v>
      </c>
      <c r="F548" s="4" t="s">
        <v>5267</v>
      </c>
      <c r="G548" s="1" t="s">
        <v>17</v>
      </c>
      <c r="H548" s="1" t="s">
        <v>18</v>
      </c>
      <c r="I548" s="1" t="s">
        <v>19</v>
      </c>
      <c r="J548" s="1" t="s">
        <v>2632</v>
      </c>
      <c r="K548" s="1" t="s">
        <v>21</v>
      </c>
      <c r="L548" s="1" t="str">
        <f>HYPERLINK("https://files.afu.se/Downloads/Transcripts/Fade%20to%20Black%20(Jimmy%20Church)/2021 04 07 - FADE TO BLACK Radio - Ep. 1407 FADE to BLACK Jimmy Church w  Jonny Enoch  Strangeness Updates!_tecAKnX2WsQ - transcript (automated).pdf","Transcript Link")</f>
        <v>Transcript Link</v>
      </c>
      <c r="M548" s="2" t="str">
        <f>HYPERLINK("https://files.afu.se/Downloads/Transcripts/Fade%20to%20Black%20(Jimmy%20Church)/2021 04 07 - FADE TO BLACK Radio - Ep. 1407 FADE to BLACK Jimmy Church w  Jonny Enoch  Strangeness Updates!_tecAKnX2WsQ - transcript (automated).pdf","Transcript Link")</f>
        <v>Transcript Link</v>
      </c>
    </row>
    <row r="549" spans="1:13" ht="409.5">
      <c r="A549" s="1" t="s">
        <v>2633</v>
      </c>
      <c r="B549" s="1" t="s">
        <v>13</v>
      </c>
      <c r="C549" s="4" t="s">
        <v>2634</v>
      </c>
      <c r="D549" s="1" t="s">
        <v>2635</v>
      </c>
      <c r="E549" s="1" t="s">
        <v>2636</v>
      </c>
      <c r="F549" s="4" t="s">
        <v>5267</v>
      </c>
      <c r="G549" s="1" t="s">
        <v>17</v>
      </c>
      <c r="H549" s="1" t="s">
        <v>18</v>
      </c>
      <c r="I549" s="1" t="s">
        <v>19</v>
      </c>
      <c r="J549" s="1" t="s">
        <v>2637</v>
      </c>
      <c r="K549" s="1" t="s">
        <v>21</v>
      </c>
      <c r="L549" s="1" t="str">
        <f>HYPERLINK("https://files.afu.se/Downloads/Transcripts/Fade%20to%20Black%20(Jimmy%20Church)/2021 04 06 - FADE TO BLACK Radio - Ep. 1406 FADE to BLACK Jimmy Church w  Filmmaker Darcy Weir  UFOs, Bigfoot, and Conspiracy_Y89Z4dccfdM - transcript (automated).pdf","Transcript Link")</f>
        <v>Transcript Link</v>
      </c>
      <c r="M549" s="2" t="str">
        <f>HYPERLINK("https://files.afu.se/Downloads/Transcripts/Fade%20to%20Black%20(Jimmy%20Church)/2021 04 06 - FADE TO BLACK Radio - Ep. 1406 FADE to BLACK Jimmy Church w  Filmmaker Darcy Weir  UFOs, Bigfoot, and Conspiracy_Y89Z4dccfdM - transcript (automated).pdf","Transcript Link")</f>
        <v>Transcript Link</v>
      </c>
    </row>
    <row r="550" spans="1:13" ht="409.5">
      <c r="A550" s="1" t="s">
        <v>2638</v>
      </c>
      <c r="B550" s="1" t="s">
        <v>13</v>
      </c>
      <c r="C550" s="4" t="s">
        <v>2639</v>
      </c>
      <c r="D550" s="1" t="s">
        <v>2640</v>
      </c>
      <c r="E550" s="1" t="s">
        <v>2641</v>
      </c>
      <c r="F550" s="4" t="s">
        <v>5267</v>
      </c>
      <c r="G550" s="1" t="s">
        <v>17</v>
      </c>
      <c r="H550" s="1" t="s">
        <v>18</v>
      </c>
      <c r="I550" s="1" t="s">
        <v>19</v>
      </c>
      <c r="J550" s="1" t="s">
        <v>2642</v>
      </c>
      <c r="K550" s="1" t="s">
        <v>21</v>
      </c>
      <c r="L550" s="1" t="str">
        <f>HYPERLINK("https://files.afu.se/Downloads/Transcripts/Fade%20to%20Black%20(Jimmy%20Church)/2021 04 05 - FADE TO BLACK Radio - Ep. 1405 FADE to BLACK Jimmy Church w  Travis Walton  45 years of UFO ET Knowledge Shared!_pitleHgNL4c - transcript (automated).pdf","Transcript Link")</f>
        <v>Transcript Link</v>
      </c>
      <c r="M550" s="2" t="str">
        <f>HYPERLINK("https://files.afu.se/Downloads/Transcripts/Fade%20to%20Black%20(Jimmy%20Church)/2021 04 05 - FADE TO BLACK Radio - Ep. 1405 FADE to BLACK Jimmy Church w  Travis Walton  45 years of UFO ET Knowledge Shared!_pitleHgNL4c - transcript (automated).pdf","Transcript Link")</f>
        <v>Transcript Link</v>
      </c>
    </row>
    <row r="551" spans="1:13" ht="409.5">
      <c r="A551" s="1" t="s">
        <v>2643</v>
      </c>
      <c r="B551" s="1" t="s">
        <v>13</v>
      </c>
      <c r="C551" s="4" t="s">
        <v>2644</v>
      </c>
      <c r="D551" s="1" t="s">
        <v>2645</v>
      </c>
      <c r="E551" s="1" t="s">
        <v>2646</v>
      </c>
      <c r="F551" s="4" t="s">
        <v>5267</v>
      </c>
      <c r="G551" s="1" t="s">
        <v>17</v>
      </c>
      <c r="H551" s="1" t="s">
        <v>18</v>
      </c>
      <c r="I551" s="1" t="s">
        <v>19</v>
      </c>
      <c r="J551" s="1" t="s">
        <v>2647</v>
      </c>
      <c r="K551" s="1" t="s">
        <v>21</v>
      </c>
      <c r="L551" s="1">
        <v>0</v>
      </c>
      <c r="M551" s="2">
        <v>0</v>
      </c>
    </row>
    <row r="552" spans="1:13" ht="409.5">
      <c r="A552" s="1" t="s">
        <v>2648</v>
      </c>
      <c r="B552" s="1" t="s">
        <v>13</v>
      </c>
      <c r="C552" s="4" t="s">
        <v>2649</v>
      </c>
      <c r="D552" s="1" t="s">
        <v>2650</v>
      </c>
      <c r="E552" s="1" t="s">
        <v>2651</v>
      </c>
      <c r="F552" s="4" t="s">
        <v>5267</v>
      </c>
      <c r="G552" s="1" t="s">
        <v>17</v>
      </c>
      <c r="H552" s="1" t="s">
        <v>18</v>
      </c>
      <c r="I552" s="1" t="s">
        <v>19</v>
      </c>
      <c r="J552" s="1" t="s">
        <v>2652</v>
      </c>
      <c r="K552" s="1" t="s">
        <v>21</v>
      </c>
      <c r="L552" s="1" t="str">
        <f>HYPERLINK("https://files.afu.se/Downloads/Transcripts/Fade%20to%20Black%20(Jimmy%20Church)/2021 03 31 - FADE TO BLACK Radio - Ep. 1403 FADE to BLACK Jimmy Church w  Lucinda Morel  ET Experiencer Speaks!_qyvIv2rYTLc - transcript (automated).pdf","Transcript Link")</f>
        <v>Transcript Link</v>
      </c>
      <c r="M552" s="2" t="str">
        <f>HYPERLINK("https://files.afu.se/Downloads/Transcripts/Fade%20to%20Black%20(Jimmy%20Church)/2021 03 31 - FADE TO BLACK Radio - Ep. 1403 FADE to BLACK Jimmy Church w  Lucinda Morel  ET Experiencer Speaks!_qyvIv2rYTLc - transcript (automated).pdf","Transcript Link")</f>
        <v>Transcript Link</v>
      </c>
    </row>
    <row r="553" spans="1:13" ht="409.5">
      <c r="A553" s="1" t="s">
        <v>2653</v>
      </c>
      <c r="B553" s="1" t="s">
        <v>13</v>
      </c>
      <c r="C553" s="4" t="s">
        <v>2654</v>
      </c>
      <c r="D553" s="1" t="s">
        <v>2655</v>
      </c>
      <c r="E553" s="1" t="s">
        <v>2656</v>
      </c>
      <c r="F553" s="4" t="s">
        <v>5267</v>
      </c>
      <c r="G553" s="1" t="s">
        <v>17</v>
      </c>
      <c r="H553" s="1" t="s">
        <v>18</v>
      </c>
      <c r="I553" s="1" t="s">
        <v>19</v>
      </c>
      <c r="J553" s="1" t="s">
        <v>2657</v>
      </c>
      <c r="K553" s="1" t="s">
        <v>21</v>
      </c>
      <c r="L553" s="1" t="str">
        <f>HYPERLINK("https://files.afu.se/Downloads/Transcripts/Fade%20to%20Black%20(Jimmy%20Church)/2021 03 29 - FADE TO BLACK Radio - Ep. 1402 FADE to BLACK Jimmy Church w  Yvonne Smith   Regression Therapy and ET Experiencers_7q7blyAZChQ - transcript (automated).pdf","Transcript Link")</f>
        <v>Transcript Link</v>
      </c>
      <c r="M553" s="2" t="str">
        <f>HYPERLINK("https://files.afu.se/Downloads/Transcripts/Fade%20to%20Black%20(Jimmy%20Church)/2021 03 29 - FADE TO BLACK Radio - Ep. 1402 FADE to BLACK Jimmy Church w  Yvonne Smith   Regression Therapy and ET Experiencers_7q7blyAZChQ - transcript (automated).pdf","Transcript Link")</f>
        <v>Transcript Link</v>
      </c>
    </row>
    <row r="554" spans="1:13" ht="409.5">
      <c r="A554" s="1" t="s">
        <v>2658</v>
      </c>
      <c r="B554" s="1" t="s">
        <v>13</v>
      </c>
      <c r="C554" s="4" t="s">
        <v>2659</v>
      </c>
      <c r="D554" s="1" t="s">
        <v>2660</v>
      </c>
      <c r="E554" s="1" t="s">
        <v>2661</v>
      </c>
      <c r="F554" s="4" t="s">
        <v>5267</v>
      </c>
      <c r="G554" s="1" t="s">
        <v>17</v>
      </c>
      <c r="H554" s="1" t="s">
        <v>18</v>
      </c>
      <c r="I554" s="1" t="s">
        <v>19</v>
      </c>
      <c r="J554" s="1" t="s">
        <v>2662</v>
      </c>
      <c r="K554" s="1" t="s">
        <v>21</v>
      </c>
      <c r="L554" s="1" t="str">
        <f>HYPERLINK("https://files.afu.se/Downloads/Transcripts/Fade%20to%20Black%20(Jimmy%20Church)/2021 03 25 - FADE TO BLACK Radio - Ep. 1401 FADE to BLACK Jimmy Church   FADERNIGHT   Open-Lines_wAaZBWOz8cA - transcript (automated).pdf","Transcript Link")</f>
        <v>Transcript Link</v>
      </c>
      <c r="M554" s="2" t="str">
        <f>HYPERLINK("https://files.afu.se/Downloads/Transcripts/Fade%20to%20Black%20(Jimmy%20Church)/2021 03 25 - FADE TO BLACK Radio - Ep. 1401 FADE to BLACK Jimmy Church   FADERNIGHT   Open-Lines_wAaZBWOz8cA - transcript (automated).pdf","Transcript Link")</f>
        <v>Transcript Link</v>
      </c>
    </row>
    <row r="555" spans="1:13" ht="409.5">
      <c r="A555" s="1" t="s">
        <v>2663</v>
      </c>
      <c r="B555" s="1" t="s">
        <v>13</v>
      </c>
      <c r="C555" s="4" t="s">
        <v>2664</v>
      </c>
      <c r="D555" s="1" t="s">
        <v>2665</v>
      </c>
      <c r="E555" s="1" t="s">
        <v>2666</v>
      </c>
      <c r="F555" s="4" t="s">
        <v>5267</v>
      </c>
      <c r="G555" s="1" t="s">
        <v>17</v>
      </c>
      <c r="H555" s="1" t="s">
        <v>18</v>
      </c>
      <c r="I555" s="1" t="s">
        <v>19</v>
      </c>
      <c r="J555" s="1" t="s">
        <v>2667</v>
      </c>
      <c r="K555" s="1" t="s">
        <v>21</v>
      </c>
      <c r="L555" s="1" t="str">
        <f>HYPERLINK("https://files.afu.se/Downloads/Transcripts/Fade%20to%20Black%20(Jimmy%20Church)/2021 03 24 - FADE TO BLACK Radio - Ep. 1400 FADE to BLACK Jimmy Church w  Terry Lovelace   Devil's Den  The Reckoning _IAs-PtvHi9w - transcript (automated).pdf","Transcript Link")</f>
        <v>Transcript Link</v>
      </c>
      <c r="M555" s="2" t="str">
        <f>HYPERLINK("https://files.afu.se/Downloads/Transcripts/Fade%20to%20Black%20(Jimmy%20Church)/2021 03 24 - FADE TO BLACK Radio - Ep. 1400 FADE to BLACK Jimmy Church w  Terry Lovelace   Devil's Den  The Reckoning _IAs-PtvHi9w - transcript (automated).pdf","Transcript Link")</f>
        <v>Transcript Link</v>
      </c>
    </row>
    <row r="556" spans="1:13" ht="409.5">
      <c r="A556" s="1" t="s">
        <v>2668</v>
      </c>
      <c r="B556" s="1" t="s">
        <v>13</v>
      </c>
      <c r="C556" s="4" t="s">
        <v>2669</v>
      </c>
      <c r="D556" s="1" t="s">
        <v>2670</v>
      </c>
      <c r="E556" s="1" t="s">
        <v>2671</v>
      </c>
      <c r="F556" s="4" t="s">
        <v>5267</v>
      </c>
      <c r="G556" s="1" t="s">
        <v>17</v>
      </c>
      <c r="H556" s="1" t="s">
        <v>18</v>
      </c>
      <c r="I556" s="1" t="s">
        <v>19</v>
      </c>
      <c r="J556" s="1" t="s">
        <v>2672</v>
      </c>
      <c r="K556" s="1" t="s">
        <v>21</v>
      </c>
      <c r="L556" s="1" t="str">
        <f>HYPERLINK("https://files.afu.se/Downloads/Transcripts/Fade%20to%20Black%20(Jimmy%20Church)/2021 03 23 - FADE TO BLACK Radio - Ep. 1399 FADE to BLACK Jimmy Church w  Eric Mitchell  The Current State of Ufology_CQDjVKVJj5k - transcript (automated).pdf","Transcript Link")</f>
        <v>Transcript Link</v>
      </c>
      <c r="M556" s="2" t="str">
        <f>HYPERLINK("https://files.afu.se/Downloads/Transcripts/Fade%20to%20Black%20(Jimmy%20Church)/2021 03 23 - FADE TO BLACK Radio - Ep. 1399 FADE to BLACK Jimmy Church w  Eric Mitchell  The Current State of Ufology_CQDjVKVJj5k - transcript (automated).pdf","Transcript Link")</f>
        <v>Transcript Link</v>
      </c>
    </row>
    <row r="557" spans="1:13" ht="409.5">
      <c r="A557" s="1" t="s">
        <v>2673</v>
      </c>
      <c r="B557" s="1" t="s">
        <v>13</v>
      </c>
      <c r="C557" s="4" t="s">
        <v>2674</v>
      </c>
      <c r="D557" s="1" t="s">
        <v>2675</v>
      </c>
      <c r="E557" s="1" t="s">
        <v>2676</v>
      </c>
      <c r="F557" s="4" t="s">
        <v>5267</v>
      </c>
      <c r="G557" s="1" t="s">
        <v>17</v>
      </c>
      <c r="H557" s="1" t="s">
        <v>18</v>
      </c>
      <c r="I557" s="1" t="s">
        <v>19</v>
      </c>
      <c r="J557" s="1" t="s">
        <v>2677</v>
      </c>
      <c r="K557" s="1" t="s">
        <v>21</v>
      </c>
      <c r="L557" s="1" t="str">
        <f>HYPERLINK("https://files.afu.se/Downloads/Transcripts/Fade%20to%20Black%20(Jimmy%20Church)/2021 03 22 - FADE TO BLACK Radio - Ep. 1398 FADE to BLACK Jimmy Church w  Matthew Roberts   USS Theodore Roosevelt Crewmember_N1QBAEU116g - transcript (automated).pdf","Transcript Link")</f>
        <v>Transcript Link</v>
      </c>
      <c r="M557" s="2" t="str">
        <f>HYPERLINK("https://files.afu.se/Downloads/Transcripts/Fade%20to%20Black%20(Jimmy%20Church)/2021 03 22 - FADE TO BLACK Radio - Ep. 1398 FADE to BLACK Jimmy Church w  Matthew Roberts   USS Theodore Roosevelt Crewmember_N1QBAEU116g - transcript (automated).pdf","Transcript Link")</f>
        <v>Transcript Link</v>
      </c>
    </row>
    <row r="558" spans="1:13" ht="390">
      <c r="A558" s="1" t="s">
        <v>2678</v>
      </c>
      <c r="B558" s="1" t="s">
        <v>13</v>
      </c>
      <c r="C558" s="4" t="s">
        <v>2679</v>
      </c>
      <c r="D558" s="1" t="s">
        <v>2680</v>
      </c>
      <c r="E558" s="1" t="s">
        <v>2681</v>
      </c>
      <c r="F558" s="4" t="s">
        <v>5267</v>
      </c>
      <c r="G558" s="1" t="s">
        <v>17</v>
      </c>
      <c r="H558" s="1" t="s">
        <v>18</v>
      </c>
      <c r="I558" s="1" t="s">
        <v>19</v>
      </c>
      <c r="J558" s="1" t="s">
        <v>2682</v>
      </c>
      <c r="K558" s="1" t="s">
        <v>21</v>
      </c>
      <c r="L558" s="1" t="str">
        <f>HYPERLINK("https://files.afu.se/Downloads/Transcripts/Fade%20to%20Black%20(Jimmy%20Church)/2021 03 18 - FADE TO BLACK Radio - Ep. 1397 FADE to BLACK Jimmy Church   FADERNIGHT   Open-Lines!_n9r0nJ8_VDY - transcript (automated).pdf","Transcript Link")</f>
        <v>Transcript Link</v>
      </c>
      <c r="M558" s="2" t="str">
        <f>HYPERLINK("https://files.afu.se/Downloads/Transcripts/Fade%20to%20Black%20(Jimmy%20Church)/2021 03 18 - FADE TO BLACK Radio - Ep. 1397 FADE to BLACK Jimmy Church   FADERNIGHT   Open-Lines!_n9r0nJ8_VDY - transcript (automated).pdf","Transcript Link")</f>
        <v>Transcript Link</v>
      </c>
    </row>
    <row r="559" spans="1:13" ht="409.5">
      <c r="A559" s="1" t="s">
        <v>2683</v>
      </c>
      <c r="B559" s="1" t="s">
        <v>13</v>
      </c>
      <c r="C559" s="4" t="s">
        <v>2684</v>
      </c>
      <c r="D559" s="1" t="s">
        <v>2685</v>
      </c>
      <c r="E559" s="1" t="s">
        <v>2686</v>
      </c>
      <c r="F559" s="4" t="s">
        <v>5267</v>
      </c>
      <c r="G559" s="1" t="s">
        <v>17</v>
      </c>
      <c r="H559" s="1" t="s">
        <v>18</v>
      </c>
      <c r="I559" s="1" t="s">
        <v>19</v>
      </c>
      <c r="J559" s="1" t="s">
        <v>2687</v>
      </c>
      <c r="K559" s="1" t="s">
        <v>21</v>
      </c>
      <c r="L559" s="1" t="str">
        <f>HYPERLINK("https://files.afu.se/Downloads/Transcripts/Fade%20to%20Black%20(Jimmy%20Church)/2021 03 17 - FADE TO BLACK Radio - Ep. 1396 FADE to BLACK Jimmy Church w  Attorney James Lough  UAPTF Report to the US Senate_18G8KYikzDw - transcript (automated).pdf","Transcript Link")</f>
        <v>Transcript Link</v>
      </c>
      <c r="M559" s="2" t="str">
        <f>HYPERLINK("https://files.afu.se/Downloads/Transcripts/Fade%20to%20Black%20(Jimmy%20Church)/2021 03 17 - FADE TO BLACK Radio - Ep. 1396 FADE to BLACK Jimmy Church w  Attorney James Lough  UAPTF Report to the US Senate_18G8KYikzDw - transcript (automated).pdf","Transcript Link")</f>
        <v>Transcript Link</v>
      </c>
    </row>
    <row r="560" spans="1:13" ht="409.5">
      <c r="A560" s="1" t="s">
        <v>2688</v>
      </c>
      <c r="B560" s="1" t="s">
        <v>13</v>
      </c>
      <c r="C560" s="4" t="s">
        <v>2689</v>
      </c>
      <c r="D560" s="1" t="s">
        <v>2690</v>
      </c>
      <c r="E560" s="1" t="s">
        <v>2691</v>
      </c>
      <c r="F560" s="4" t="s">
        <v>5267</v>
      </c>
      <c r="G560" s="1" t="s">
        <v>17</v>
      </c>
      <c r="H560" s="1" t="s">
        <v>18</v>
      </c>
      <c r="I560" s="1" t="s">
        <v>19</v>
      </c>
      <c r="J560" s="1" t="s">
        <v>2692</v>
      </c>
      <c r="K560" s="1" t="s">
        <v>21</v>
      </c>
      <c r="L560" s="1" t="str">
        <f>HYPERLINK("https://files.afu.se/Downloads/Transcripts/Fade%20to%20Black%20(Jimmy%20Church)/2021 03 16 - FADE TO BLACK Radio - Ep. 1395 FADE to BLACK Jimmy Church w  Stephen Bassett  PRG Disclosure Update_67PDqqknDXk - transcript (automated).pdf","Transcript Link")</f>
        <v>Transcript Link</v>
      </c>
      <c r="M560" s="2" t="str">
        <f>HYPERLINK("https://files.afu.se/Downloads/Transcripts/Fade%20to%20Black%20(Jimmy%20Church)/2021 03 16 - FADE TO BLACK Radio - Ep. 1395 FADE to BLACK Jimmy Church w  Stephen Bassett  PRG Disclosure Update_67PDqqknDXk - transcript (automated).pdf","Transcript Link")</f>
        <v>Transcript Link</v>
      </c>
    </row>
    <row r="561" spans="1:13" ht="409.5">
      <c r="A561" s="1" t="s">
        <v>2693</v>
      </c>
      <c r="B561" s="1" t="s">
        <v>13</v>
      </c>
      <c r="C561" s="4" t="s">
        <v>2694</v>
      </c>
      <c r="D561" s="1" t="s">
        <v>2695</v>
      </c>
      <c r="E561" s="1" t="s">
        <v>2696</v>
      </c>
      <c r="F561" s="4" t="s">
        <v>5267</v>
      </c>
      <c r="G561" s="1" t="s">
        <v>17</v>
      </c>
      <c r="H561" s="1" t="s">
        <v>18</v>
      </c>
      <c r="I561" s="1" t="s">
        <v>19</v>
      </c>
      <c r="J561" s="1" t="s">
        <v>2697</v>
      </c>
      <c r="K561" s="1" t="s">
        <v>21</v>
      </c>
      <c r="L561" s="1" t="str">
        <f>HYPERLINK("https://files.afu.se/Downloads/Transcripts/Fade%20to%20Black%20(Jimmy%20Church)/2021 03 15 - FADE TO BLACK Radio - Ep. 1394 FADE to BLACK Jimmy Church w  Lee Speigel   The Phenomenon _tQARrpIFQcs - transcript (automated).pdf","Transcript Link")</f>
        <v>Transcript Link</v>
      </c>
      <c r="M561" s="2" t="str">
        <f>HYPERLINK("https://files.afu.se/Downloads/Transcripts/Fade%20to%20Black%20(Jimmy%20Church)/2021 03 15 - FADE TO BLACK Radio - Ep. 1394 FADE to BLACK Jimmy Church w  Lee Speigel   The Phenomenon _tQARrpIFQcs - transcript (automated).pdf","Transcript Link")</f>
        <v>Transcript Link</v>
      </c>
    </row>
    <row r="562" spans="1:13" ht="409.5">
      <c r="A562" s="1" t="s">
        <v>2698</v>
      </c>
      <c r="B562" s="1" t="s">
        <v>13</v>
      </c>
      <c r="C562" s="4" t="s">
        <v>2699</v>
      </c>
      <c r="D562" s="1" t="s">
        <v>2700</v>
      </c>
      <c r="E562" s="1" t="s">
        <v>2701</v>
      </c>
      <c r="F562" s="4" t="s">
        <v>5267</v>
      </c>
      <c r="G562" s="1" t="s">
        <v>17</v>
      </c>
      <c r="H562" s="1" t="s">
        <v>18</v>
      </c>
      <c r="I562" s="1" t="s">
        <v>19</v>
      </c>
      <c r="J562" s="1" t="s">
        <v>2702</v>
      </c>
      <c r="K562" s="1" t="s">
        <v>21</v>
      </c>
      <c r="L562" s="1" t="str">
        <f>HYPERLINK("https://files.afu.se/Downloads/Transcripts/Fade%20to%20Black%20(Jimmy%20Church)/2021 03 11 - FADE TO BLACK Radio - Ep. 1393 FADE to BLACK Jimmy Church   FADERNIGHT   Open-Lines!_wCFL28KVM6c - transcript (automated).pdf","Transcript Link")</f>
        <v>Transcript Link</v>
      </c>
      <c r="M562" s="2" t="str">
        <f>HYPERLINK("https://files.afu.se/Downloads/Transcripts/Fade%20to%20Black%20(Jimmy%20Church)/2021 03 11 - FADE TO BLACK Radio - Ep. 1393 FADE to BLACK Jimmy Church   FADERNIGHT   Open-Lines!_wCFL28KVM6c - transcript (automated).pdf","Transcript Link")</f>
        <v>Transcript Link</v>
      </c>
    </row>
    <row r="563" spans="1:13" ht="409.5">
      <c r="A563" s="1" t="s">
        <v>2703</v>
      </c>
      <c r="B563" s="1" t="s">
        <v>13</v>
      </c>
      <c r="C563" s="4" t="s">
        <v>2704</v>
      </c>
      <c r="D563" s="1" t="s">
        <v>2705</v>
      </c>
      <c r="E563" s="1" t="s">
        <v>2706</v>
      </c>
      <c r="F563" s="4" t="s">
        <v>5267</v>
      </c>
      <c r="G563" s="1" t="s">
        <v>17</v>
      </c>
      <c r="H563" s="1" t="s">
        <v>18</v>
      </c>
      <c r="I563" s="1" t="s">
        <v>19</v>
      </c>
      <c r="J563" s="1" t="s">
        <v>2707</v>
      </c>
      <c r="K563" s="1" t="s">
        <v>21</v>
      </c>
      <c r="L563" s="1" t="str">
        <f>HYPERLINK("https://files.afu.se/Downloads/Transcripts/Fade%20to%20Black%20(Jimmy%20Church)/2021 03 10 - FADE TO BLACK Radio - Ep. 1392 FADE to BLACK Jimmy Church w  Prof. Avi Loeb  New book   Extraterrestrial _MpcYtqNjVBM - transcript (automated).pdf","Transcript Link")</f>
        <v>Transcript Link</v>
      </c>
      <c r="M563" s="2" t="str">
        <f>HYPERLINK("https://files.afu.se/Downloads/Transcripts/Fade%20to%20Black%20(Jimmy%20Church)/2021 03 10 - FADE TO BLACK Radio - Ep. 1392 FADE to BLACK Jimmy Church w  Prof. Avi Loeb  New book   Extraterrestrial _MpcYtqNjVBM - transcript (automated).pdf","Transcript Link")</f>
        <v>Transcript Link</v>
      </c>
    </row>
    <row r="564" spans="1:13" ht="409.5">
      <c r="A564" s="1" t="s">
        <v>2708</v>
      </c>
      <c r="B564" s="1" t="s">
        <v>13</v>
      </c>
      <c r="C564" s="4" t="s">
        <v>2709</v>
      </c>
      <c r="D564" s="1" t="s">
        <v>2710</v>
      </c>
      <c r="E564" s="1" t="s">
        <v>2711</v>
      </c>
      <c r="F564" s="4" t="s">
        <v>5267</v>
      </c>
      <c r="G564" s="1" t="s">
        <v>17</v>
      </c>
      <c r="H564" s="1" t="s">
        <v>18</v>
      </c>
      <c r="I564" s="1" t="s">
        <v>19</v>
      </c>
      <c r="J564" s="1" t="s">
        <v>2712</v>
      </c>
      <c r="K564" s="1" t="s">
        <v>21</v>
      </c>
      <c r="L564" s="1" t="str">
        <f>HYPERLINK("https://files.afu.se/Downloads/Transcripts/Fade%20to%20Black%20(Jimmy%20Church)/2021 03 09 - FADE TO BLACK Radio - Ep. 1391 FADE to BLACK Jimmy Church w  Chris Bledsoe   Contact in 2021_ws0YqRAFzeo - transcript (automated).pdf","Transcript Link")</f>
        <v>Transcript Link</v>
      </c>
      <c r="M564" s="2" t="str">
        <f>HYPERLINK("https://files.afu.se/Downloads/Transcripts/Fade%20to%20Black%20(Jimmy%20Church)/2021 03 09 - FADE TO BLACK Radio - Ep. 1391 FADE to BLACK Jimmy Church w  Chris Bledsoe   Contact in 2021_ws0YqRAFzeo - transcript (automated).pdf","Transcript Link")</f>
        <v>Transcript Link</v>
      </c>
    </row>
    <row r="565" spans="1:13" ht="409.5">
      <c r="A565" s="1" t="s">
        <v>2713</v>
      </c>
      <c r="B565" s="1" t="s">
        <v>13</v>
      </c>
      <c r="C565" s="4" t="s">
        <v>2714</v>
      </c>
      <c r="D565" s="1" t="s">
        <v>2715</v>
      </c>
      <c r="E565" s="1" t="s">
        <v>2716</v>
      </c>
      <c r="F565" s="4" t="s">
        <v>5267</v>
      </c>
      <c r="G565" s="1" t="s">
        <v>17</v>
      </c>
      <c r="H565" s="1" t="s">
        <v>18</v>
      </c>
      <c r="I565" s="1" t="s">
        <v>19</v>
      </c>
      <c r="J565" s="1" t="s">
        <v>2717</v>
      </c>
      <c r="K565" s="1" t="s">
        <v>21</v>
      </c>
      <c r="L565" s="1">
        <v>0</v>
      </c>
      <c r="M565" s="2">
        <v>0</v>
      </c>
    </row>
    <row r="566" spans="1:13" ht="409.5">
      <c r="A566" s="1" t="s">
        <v>2718</v>
      </c>
      <c r="B566" s="1" t="s">
        <v>13</v>
      </c>
      <c r="C566" s="4" t="s">
        <v>2719</v>
      </c>
      <c r="D566" s="1" t="s">
        <v>2720</v>
      </c>
      <c r="E566" s="1" t="s">
        <v>2721</v>
      </c>
      <c r="F566" s="4" t="s">
        <v>5267</v>
      </c>
      <c r="G566" s="1" t="s">
        <v>17</v>
      </c>
      <c r="H566" s="1" t="s">
        <v>18</v>
      </c>
      <c r="I566" s="1" t="s">
        <v>19</v>
      </c>
      <c r="J566" s="1" t="s">
        <v>2722</v>
      </c>
      <c r="K566" s="1" t="s">
        <v>21</v>
      </c>
      <c r="L566" s="1" t="str">
        <f>HYPERLINK("https://files.afu.se/Downloads/Transcripts/Fade%20to%20Black%20(Jimmy%20Church)/2021 03 04 - FADE TO BLACK Radio - Ep. 1389 FADE to BLACK Jimmy Church   FADERNIGHT   Open-Lines!!!_YyqZ7PyajvM - transcript (automated).pdf","Transcript Link")</f>
        <v>Transcript Link</v>
      </c>
      <c r="M566" s="2" t="str">
        <f>HYPERLINK("https://files.afu.se/Downloads/Transcripts/Fade%20to%20Black%20(Jimmy%20Church)/2021 03 04 - FADE TO BLACK Radio - Ep. 1389 FADE to BLACK Jimmy Church   FADERNIGHT   Open-Lines!!!_YyqZ7PyajvM - transcript (automated).pdf","Transcript Link")</f>
        <v>Transcript Link</v>
      </c>
    </row>
    <row r="567" spans="1:13" ht="409.5">
      <c r="A567" s="1" t="s">
        <v>2723</v>
      </c>
      <c r="B567" s="1" t="s">
        <v>13</v>
      </c>
      <c r="C567" s="4" t="s">
        <v>2724</v>
      </c>
      <c r="D567" s="1" t="s">
        <v>2725</v>
      </c>
      <c r="E567" s="1" t="s">
        <v>2726</v>
      </c>
      <c r="F567" s="4" t="s">
        <v>5267</v>
      </c>
      <c r="G567" s="1" t="s">
        <v>17</v>
      </c>
      <c r="H567" s="1" t="s">
        <v>18</v>
      </c>
      <c r="I567" s="1" t="s">
        <v>19</v>
      </c>
      <c r="J567" s="1" t="s">
        <v>2727</v>
      </c>
      <c r="K567" s="1" t="s">
        <v>21</v>
      </c>
      <c r="L567" s="1" t="str">
        <f>HYPERLINK("https://files.afu.se/Downloads/Transcripts/Fade%20to%20Black%20(Jimmy%20Church)/2021 03 03 - FADE TO BLACK Radio - Ep. 1388 FADE to BLACK Jimmy Church w  Matthew Bailey   Artificial Intelligence  Ethics 101_LbgRUhtanFQ - transcript (automated).pdf","Transcript Link")</f>
        <v>Transcript Link</v>
      </c>
      <c r="M567" s="2" t="str">
        <f>HYPERLINK("https://files.afu.se/Downloads/Transcripts/Fade%20to%20Black%20(Jimmy%20Church)/2021 03 03 - FADE TO BLACK Radio - Ep. 1388 FADE to BLACK Jimmy Church w  Matthew Bailey   Artificial Intelligence  Ethics 101_LbgRUhtanFQ - transcript (automated).pdf","Transcript Link")</f>
        <v>Transcript Link</v>
      </c>
    </row>
    <row r="568" spans="1:13" ht="409.5">
      <c r="A568" s="1" t="s">
        <v>2728</v>
      </c>
      <c r="B568" s="1" t="s">
        <v>13</v>
      </c>
      <c r="C568" s="4" t="s">
        <v>2729</v>
      </c>
      <c r="D568" s="1" t="s">
        <v>2730</v>
      </c>
      <c r="E568" s="1" t="s">
        <v>2731</v>
      </c>
      <c r="F568" s="4" t="s">
        <v>5267</v>
      </c>
      <c r="G568" s="1" t="s">
        <v>17</v>
      </c>
      <c r="H568" s="1" t="s">
        <v>18</v>
      </c>
      <c r="I568" s="1" t="s">
        <v>19</v>
      </c>
      <c r="J568" s="1" t="s">
        <v>2732</v>
      </c>
      <c r="K568" s="1" t="s">
        <v>21</v>
      </c>
      <c r="L568" s="1" t="str">
        <f>HYPERLINK("https://files.afu.se/Downloads/Transcripts/Fade%20to%20Black%20(Jimmy%20Church)/2021 03 02 - FADE TO BLACK Radio - Ep. 1387 FADE to BLACK Jimmy Church w  Jim Harold   Host of The Paranormal Podcast_dAP3c7OD7eU - transcript (automated).pdf","Transcript Link")</f>
        <v>Transcript Link</v>
      </c>
      <c r="M568" s="2" t="str">
        <f>HYPERLINK("https://files.afu.se/Downloads/Transcripts/Fade%20to%20Black%20(Jimmy%20Church)/2021 03 02 - FADE TO BLACK Radio - Ep. 1387 FADE to BLACK Jimmy Church w  Jim Harold   Host of The Paranormal Podcast_dAP3c7OD7eU - transcript (automated).pdf","Transcript Link")</f>
        <v>Transcript Link</v>
      </c>
    </row>
    <row r="569" spans="1:13" ht="409.5">
      <c r="A569" s="1" t="s">
        <v>2733</v>
      </c>
      <c r="B569" s="1" t="s">
        <v>13</v>
      </c>
      <c r="C569" s="4" t="s">
        <v>2734</v>
      </c>
      <c r="D569" s="1" t="s">
        <v>2735</v>
      </c>
      <c r="E569" s="1" t="s">
        <v>2736</v>
      </c>
      <c r="F569" s="4" t="s">
        <v>5267</v>
      </c>
      <c r="G569" s="1" t="s">
        <v>17</v>
      </c>
      <c r="H569" s="1" t="s">
        <v>18</v>
      </c>
      <c r="I569" s="1" t="s">
        <v>19</v>
      </c>
      <c r="J569" s="1" t="s">
        <v>2737</v>
      </c>
      <c r="K569" s="1" t="s">
        <v>21</v>
      </c>
      <c r="L569" s="1" t="str">
        <f>HYPERLINK("https://files.afu.se/Downloads/Transcripts/Fade%20to%20Black%20(Jimmy%20Church)/2021 03 01 - FADE TO BLACK Radio - Ep. 1386 FADE to BLACK Jimmy Church w  John DeSouza   The American Airlines Flight 2292 UFO_yariFCDvMCM - transcript (automated).pdf","Transcript Link")</f>
        <v>Transcript Link</v>
      </c>
      <c r="M569" s="2" t="str">
        <f>HYPERLINK("https://files.afu.se/Downloads/Transcripts/Fade%20to%20Black%20(Jimmy%20Church)/2021 03 01 - FADE TO BLACK Radio - Ep. 1386 FADE to BLACK Jimmy Church w  John DeSouza   The American Airlines Flight 2292 UFO_yariFCDvMCM - transcript (automated).pdf","Transcript Link")</f>
        <v>Transcript Link</v>
      </c>
    </row>
    <row r="570" spans="1:13" ht="409.5">
      <c r="A570" s="1" t="s">
        <v>2738</v>
      </c>
      <c r="B570" s="1" t="s">
        <v>13</v>
      </c>
      <c r="C570" s="4" t="s">
        <v>2739</v>
      </c>
      <c r="D570" s="1" t="s">
        <v>2740</v>
      </c>
      <c r="E570" s="1" t="s">
        <v>2741</v>
      </c>
      <c r="F570" s="4" t="s">
        <v>5267</v>
      </c>
      <c r="G570" s="1" t="s">
        <v>17</v>
      </c>
      <c r="H570" s="1" t="s">
        <v>18</v>
      </c>
      <c r="I570" s="1" t="s">
        <v>19</v>
      </c>
      <c r="J570" s="1" t="s">
        <v>2742</v>
      </c>
      <c r="K570" s="1" t="s">
        <v>21</v>
      </c>
      <c r="L570" s="1" t="str">
        <f>HYPERLINK("https://files.afu.se/Downloads/Transcripts/Fade%20to%20Black%20(Jimmy%20Church)/2021 02 25 - FADE TO BLACK Radio - Ep. 1385 FADE to BLACK Jimmy Church   FADERNIGHT   Open-lines_4HunN6KuyBo - transcript (automated).pdf","Transcript Link")</f>
        <v>Transcript Link</v>
      </c>
      <c r="M570" s="2" t="str">
        <f>HYPERLINK("https://files.afu.se/Downloads/Transcripts/Fade%20to%20Black%20(Jimmy%20Church)/2021 02 25 - FADE TO BLACK Radio - Ep. 1385 FADE to BLACK Jimmy Church   FADERNIGHT   Open-lines_4HunN6KuyBo - transcript (automated).pdf","Transcript Link")</f>
        <v>Transcript Link</v>
      </c>
    </row>
    <row r="571" spans="1:13" ht="409.5">
      <c r="A571" s="1" t="s">
        <v>2743</v>
      </c>
      <c r="B571" s="1" t="s">
        <v>13</v>
      </c>
      <c r="C571" s="4" t="s">
        <v>2744</v>
      </c>
      <c r="D571" s="1" t="s">
        <v>2745</v>
      </c>
      <c r="E571" s="1" t="s">
        <v>2746</v>
      </c>
      <c r="F571" s="4" t="s">
        <v>5267</v>
      </c>
      <c r="G571" s="1" t="s">
        <v>17</v>
      </c>
      <c r="H571" s="1" t="s">
        <v>18</v>
      </c>
      <c r="I571" s="1" t="s">
        <v>19</v>
      </c>
      <c r="J571" s="1" t="s">
        <v>2747</v>
      </c>
      <c r="K571" s="1" t="s">
        <v>21</v>
      </c>
      <c r="L571" s="1" t="str">
        <f>HYPERLINK("https://files.afu.se/Downloads/Transcripts/Fade%20to%20Black%20(Jimmy%20Church)/2021 02 24 - FADE TO BLACK Radio - Ep. 1384 FADE to BLACK Jimmy Church   AMA   Ask Jimmy Anything_CbzPKVhZ5D4 - transcript (automated).pdf","Transcript Link")</f>
        <v>Transcript Link</v>
      </c>
      <c r="M571" s="2" t="str">
        <f>HYPERLINK("https://files.afu.se/Downloads/Transcripts/Fade%20to%20Black%20(Jimmy%20Church)/2021 02 24 - FADE TO BLACK Radio - Ep. 1384 FADE to BLACK Jimmy Church   AMA   Ask Jimmy Anything_CbzPKVhZ5D4 - transcript (automated).pdf","Transcript Link")</f>
        <v>Transcript Link</v>
      </c>
    </row>
    <row r="572" spans="1:13" ht="409.5">
      <c r="A572" s="1" t="s">
        <v>2748</v>
      </c>
      <c r="B572" s="1" t="s">
        <v>13</v>
      </c>
      <c r="C572" s="4" t="s">
        <v>2749</v>
      </c>
      <c r="D572" s="1" t="s">
        <v>2750</v>
      </c>
      <c r="E572" s="1" t="s">
        <v>2751</v>
      </c>
      <c r="F572" s="4" t="s">
        <v>5267</v>
      </c>
      <c r="G572" s="1" t="s">
        <v>17</v>
      </c>
      <c r="H572" s="1" t="s">
        <v>18</v>
      </c>
      <c r="I572" s="1" t="s">
        <v>19</v>
      </c>
      <c r="J572" s="1" t="s">
        <v>2752</v>
      </c>
      <c r="K572" s="1" t="s">
        <v>21</v>
      </c>
      <c r="L572" s="1" t="str">
        <f>HYPERLINK("https://files.afu.se/Downloads/Transcripts/Fade%20to%20Black%20(Jimmy%20Church)/2021 02 23 - FADE TO BLACK Radio - Ep. 1383 FADE to BLACK Jimmy Church w  Richard Dolan   The latest UFO News._HoER9mmBM6E - transcript (automated).pdf","Transcript Link")</f>
        <v>Transcript Link</v>
      </c>
      <c r="M572" s="2" t="str">
        <f>HYPERLINK("https://files.afu.se/Downloads/Transcripts/Fade%20to%20Black%20(Jimmy%20Church)/2021 02 23 - FADE TO BLACK Radio - Ep. 1383 FADE to BLACK Jimmy Church w  Richard Dolan   The latest UFO News._HoER9mmBM6E - transcript (automated).pdf","Transcript Link")</f>
        <v>Transcript Link</v>
      </c>
    </row>
    <row r="573" spans="1:13" ht="409.5">
      <c r="A573" s="1" t="s">
        <v>2748</v>
      </c>
      <c r="B573" s="1" t="s">
        <v>13</v>
      </c>
      <c r="C573" s="4" t="s">
        <v>2753</v>
      </c>
      <c r="D573" s="1" t="s">
        <v>2750</v>
      </c>
      <c r="E573" s="1" t="s">
        <v>2751</v>
      </c>
      <c r="F573" s="4" t="s">
        <v>5267</v>
      </c>
      <c r="G573" s="1" t="s">
        <v>17</v>
      </c>
      <c r="H573" s="1" t="s">
        <v>18</v>
      </c>
      <c r="I573" s="1" t="s">
        <v>19</v>
      </c>
      <c r="J573" s="1" t="s">
        <v>2754</v>
      </c>
      <c r="K573" s="1" t="s">
        <v>21</v>
      </c>
      <c r="L573" s="1" t="str">
        <f>HYPERLINK("https://files.afu.se/Downloads/Transcripts/Fade%20to%20Black%20(Jimmy%20Church)/2021 02 23 - FADE TO BLACK Radio - Ep. 1383 FADE to BLACK Jimmy Church w  Richard Dolan   The latest UFO News._VR8_a6oi-rg - transcript (automated).pdf","Transcript Link")</f>
        <v>Transcript Link</v>
      </c>
      <c r="M573" s="2" t="str">
        <f>HYPERLINK("https://files.afu.se/Downloads/Transcripts/Fade%20to%20Black%20(Jimmy%20Church)/2021 02 23 - FADE TO BLACK Radio - Ep. 1383 FADE to BLACK Jimmy Church w  Richard Dolan   The latest UFO News._VR8_a6oi-rg - transcript (automated).pdf","Transcript Link")</f>
        <v>Transcript Link</v>
      </c>
    </row>
    <row r="574" spans="1:13" ht="409.5">
      <c r="A574" s="1" t="s">
        <v>2755</v>
      </c>
      <c r="B574" s="1" t="s">
        <v>13</v>
      </c>
      <c r="C574" s="4" t="s">
        <v>2756</v>
      </c>
      <c r="D574" s="1" t="s">
        <v>2757</v>
      </c>
      <c r="E574" s="1" t="s">
        <v>2758</v>
      </c>
      <c r="F574" s="4" t="s">
        <v>5267</v>
      </c>
      <c r="G574" s="1" t="s">
        <v>17</v>
      </c>
      <c r="H574" s="1" t="s">
        <v>18</v>
      </c>
      <c r="I574" s="1" t="s">
        <v>19</v>
      </c>
      <c r="J574" s="1" t="s">
        <v>2759</v>
      </c>
      <c r="K574" s="1" t="s">
        <v>21</v>
      </c>
      <c r="L574" s="1" t="str">
        <f>HYPERLINK("https://files.afu.se/Downloads/Transcripts/Fade%20to%20Black%20(Jimmy%20Church)/2021 02 22 - FADE TO BLACK Radio - Ep. 1371rply FADE to BLACK Jimmy Church w  Lue Elizondo   REPLAY_nJpIc10Gvpg - transcript (automated).pdf","Transcript Link")</f>
        <v>Transcript Link</v>
      </c>
      <c r="M574" s="2" t="str">
        <f>HYPERLINK("https://files.afu.se/Downloads/Transcripts/Fade%20to%20Black%20(Jimmy%20Church)/2021 02 22 - FADE TO BLACK Radio - Ep. 1371rply FADE to BLACK Jimmy Church w  Lue Elizondo   REPLAY_nJpIc10Gvpg - transcript (automated).pdf","Transcript Link")</f>
        <v>Transcript Link</v>
      </c>
    </row>
    <row r="575" spans="1:13" ht="409.5">
      <c r="A575" s="1" t="s">
        <v>2760</v>
      </c>
      <c r="B575" s="1" t="s">
        <v>13</v>
      </c>
      <c r="C575" s="4" t="s">
        <v>2761</v>
      </c>
      <c r="D575" s="1" t="s">
        <v>2762</v>
      </c>
      <c r="E575" s="1" t="s">
        <v>2763</v>
      </c>
      <c r="F575" s="4" t="s">
        <v>5267</v>
      </c>
      <c r="G575" s="1" t="s">
        <v>17</v>
      </c>
      <c r="H575" s="1" t="s">
        <v>18</v>
      </c>
      <c r="I575" s="1" t="s">
        <v>19</v>
      </c>
      <c r="J575" s="1" t="s">
        <v>2764</v>
      </c>
      <c r="K575" s="1" t="s">
        <v>21</v>
      </c>
      <c r="L575" s="1" t="str">
        <f>HYPERLINK("https://files.afu.se/Downloads/Transcripts/Fade%20to%20Black%20(Jimmy%20Church)/2021 02 18 - FADE TO BLACK Radio - Ep. 1382 FADE to BLACK Jimmy Church   FADERNIGHT   Open-Lines_n7jX1wWPenc - transcript (automated).pdf","Transcript Link")</f>
        <v>Transcript Link</v>
      </c>
      <c r="M575" s="2" t="str">
        <f>HYPERLINK("https://files.afu.se/Downloads/Transcripts/Fade%20to%20Black%20(Jimmy%20Church)/2021 02 18 - FADE TO BLACK Radio - Ep. 1382 FADE to BLACK Jimmy Church   FADERNIGHT   Open-Lines_n7jX1wWPenc - transcript (automated).pdf","Transcript Link")</f>
        <v>Transcript Link</v>
      </c>
    </row>
    <row r="576" spans="1:13" ht="409.5">
      <c r="A576" s="1" t="s">
        <v>2765</v>
      </c>
      <c r="B576" s="1" t="s">
        <v>13</v>
      </c>
      <c r="C576" s="4" t="s">
        <v>2766</v>
      </c>
      <c r="D576" s="1" t="s">
        <v>2767</v>
      </c>
      <c r="E576" s="1" t="s">
        <v>2768</v>
      </c>
      <c r="F576" s="4" t="s">
        <v>5267</v>
      </c>
      <c r="G576" s="1" t="s">
        <v>17</v>
      </c>
      <c r="H576" s="1" t="s">
        <v>18</v>
      </c>
      <c r="I576" s="1" t="s">
        <v>19</v>
      </c>
      <c r="J576" s="1" t="s">
        <v>2769</v>
      </c>
      <c r="K576" s="1" t="s">
        <v>21</v>
      </c>
      <c r="L576" s="1" t="str">
        <f>HYPERLINK("https://files.afu.se/Downloads/Transcripts/Fade%20to%20Black%20(Jimmy%20Church)/2021 02 17 - FADE TO BLACK Radio - Ep. 1381 FADE to BLACK Jimmy Church w  Tony and Cherie Rathman   Ghost Hunting with EVPI_w_UTdBLFNYc - transcript (automated).pdf","Transcript Link")</f>
        <v>Transcript Link</v>
      </c>
      <c r="M576" s="2" t="str">
        <f>HYPERLINK("https://files.afu.se/Downloads/Transcripts/Fade%20to%20Black%20(Jimmy%20Church)/2021 02 17 - FADE TO BLACK Radio - Ep. 1381 FADE to BLACK Jimmy Church w  Tony and Cherie Rathman   Ghost Hunting with EVPI_w_UTdBLFNYc - transcript (automated).pdf","Transcript Link")</f>
        <v>Transcript Link</v>
      </c>
    </row>
    <row r="577" spans="1:13" ht="409.5">
      <c r="A577" s="1" t="s">
        <v>2770</v>
      </c>
      <c r="B577" s="1" t="s">
        <v>13</v>
      </c>
      <c r="C577" s="4" t="s">
        <v>2771</v>
      </c>
      <c r="D577" s="1" t="s">
        <v>2772</v>
      </c>
      <c r="E577" s="1" t="s">
        <v>2773</v>
      </c>
      <c r="F577" s="4" t="s">
        <v>5267</v>
      </c>
      <c r="G577" s="1" t="s">
        <v>17</v>
      </c>
      <c r="H577" s="1" t="s">
        <v>18</v>
      </c>
      <c r="I577" s="1" t="s">
        <v>19</v>
      </c>
      <c r="J577" s="1" t="s">
        <v>2774</v>
      </c>
      <c r="K577" s="1" t="s">
        <v>21</v>
      </c>
      <c r="L577" s="1" t="str">
        <f>HYPERLINK("https://files.afu.se/Downloads/Transcripts/Fade%20to%20Black%20(Jimmy%20Church)/2021 02 16 - FADE TO BLACK Radio - Ep. 1380 FADE to BLACK Jimmy Church w  Richard Doty   The UFO Spy Games_vPfMQOCs3Tc - transcript (automated).pdf","Transcript Link")</f>
        <v>Transcript Link</v>
      </c>
      <c r="M577" s="2" t="str">
        <f>HYPERLINK("https://files.afu.se/Downloads/Transcripts/Fade%20to%20Black%20(Jimmy%20Church)/2021 02 16 - FADE TO BLACK Radio - Ep. 1380 FADE to BLACK Jimmy Church w  Richard Doty   The UFO Spy Games_vPfMQOCs3Tc - transcript (automated).pdf","Transcript Link")</f>
        <v>Transcript Link</v>
      </c>
    </row>
    <row r="578" spans="1:13" ht="409.5">
      <c r="A578" s="1" t="s">
        <v>2775</v>
      </c>
      <c r="B578" s="1" t="s">
        <v>13</v>
      </c>
      <c r="C578" s="4" t="s">
        <v>2776</v>
      </c>
      <c r="D578" s="1" t="s">
        <v>2777</v>
      </c>
      <c r="E578" s="1" t="s">
        <v>2778</v>
      </c>
      <c r="F578" s="4" t="s">
        <v>5267</v>
      </c>
      <c r="G578" s="1" t="s">
        <v>17</v>
      </c>
      <c r="H578" s="1" t="s">
        <v>18</v>
      </c>
      <c r="I578" s="1" t="s">
        <v>19</v>
      </c>
      <c r="J578" s="1" t="s">
        <v>2779</v>
      </c>
      <c r="K578" s="1" t="s">
        <v>21</v>
      </c>
      <c r="L578" s="1">
        <v>0</v>
      </c>
      <c r="M578" s="2">
        <v>0</v>
      </c>
    </row>
    <row r="579" spans="1:13" ht="409.5">
      <c r="A579" s="1" t="s">
        <v>2780</v>
      </c>
      <c r="B579" s="1" t="s">
        <v>13</v>
      </c>
      <c r="C579" s="4" t="s">
        <v>2781</v>
      </c>
      <c r="D579" s="1" t="s">
        <v>2782</v>
      </c>
      <c r="E579" s="1" t="s">
        <v>2783</v>
      </c>
      <c r="F579" s="4" t="s">
        <v>5267</v>
      </c>
      <c r="G579" s="1" t="s">
        <v>17</v>
      </c>
      <c r="H579" s="1" t="s">
        <v>18</v>
      </c>
      <c r="I579" s="1" t="s">
        <v>19</v>
      </c>
      <c r="J579" s="1" t="s">
        <v>2784</v>
      </c>
      <c r="K579" s="1" t="s">
        <v>21</v>
      </c>
      <c r="L579" s="1" t="str">
        <f>HYPERLINK("https://files.afu.se/Downloads/Transcripts/Fade%20to%20Black%20(Jimmy%20Church)/2021 02 14 - FADE TO BLACK Radio - Ep. 1378 FADE to BLACK Jimmy Church w  Marla Martenson   Valentine's Day Special Event_VxLF4nQEKnY - transcript (automated).pdf","Transcript Link")</f>
        <v>Transcript Link</v>
      </c>
      <c r="M579" s="2" t="str">
        <f>HYPERLINK("https://files.afu.se/Downloads/Transcripts/Fade%20to%20Black%20(Jimmy%20Church)/2021 02 14 - FADE TO BLACK Radio - Ep. 1378 FADE to BLACK Jimmy Church w  Marla Martenson   Valentine's Day Special Event_VxLF4nQEKnY - transcript (automated).pdf","Transcript Link")</f>
        <v>Transcript Link</v>
      </c>
    </row>
    <row r="580" spans="1:13" ht="409.5">
      <c r="A580" s="1" t="s">
        <v>2785</v>
      </c>
      <c r="B580" s="1" t="s">
        <v>13</v>
      </c>
      <c r="C580" s="4" t="s">
        <v>2786</v>
      </c>
      <c r="D580" s="1" t="s">
        <v>2787</v>
      </c>
      <c r="E580" s="1" t="s">
        <v>2788</v>
      </c>
      <c r="F580" s="4" t="s">
        <v>5267</v>
      </c>
      <c r="G580" s="1" t="s">
        <v>17</v>
      </c>
      <c r="H580" s="1" t="s">
        <v>18</v>
      </c>
      <c r="I580" s="1" t="s">
        <v>19</v>
      </c>
      <c r="J580" s="1" t="s">
        <v>2789</v>
      </c>
      <c r="K580" s="1" t="s">
        <v>21</v>
      </c>
      <c r="L580" s="1" t="str">
        <f>HYPERLINK("https://files.afu.se/Downloads/Transcripts/Fade%20to%20Black%20(Jimmy%20Church)/2021 02 11 - FADE TO BLACK Radio - Ep. 1377 FADE to BLACK Jimmy Church   FADERNIGHT   Open-Lines!_9vAQdtBVwPQ - transcript (automated).pdf","Transcript Link")</f>
        <v>Transcript Link</v>
      </c>
      <c r="M580" s="2" t="str">
        <f>HYPERLINK("https://files.afu.se/Downloads/Transcripts/Fade%20to%20Black%20(Jimmy%20Church)/2021 02 11 - FADE TO BLACK Radio - Ep. 1377 FADE to BLACK Jimmy Church   FADERNIGHT   Open-Lines!_9vAQdtBVwPQ - transcript (automated).pdf","Transcript Link")</f>
        <v>Transcript Link</v>
      </c>
    </row>
    <row r="581" spans="1:13" ht="409.5">
      <c r="A581" s="1" t="s">
        <v>2790</v>
      </c>
      <c r="B581" s="1" t="s">
        <v>13</v>
      </c>
      <c r="C581" s="4" t="s">
        <v>2791</v>
      </c>
      <c r="D581" s="1" t="s">
        <v>2792</v>
      </c>
      <c r="E581" s="1" t="s">
        <v>2793</v>
      </c>
      <c r="F581" s="4" t="s">
        <v>5267</v>
      </c>
      <c r="G581" s="1" t="s">
        <v>17</v>
      </c>
      <c r="H581" s="1" t="s">
        <v>18</v>
      </c>
      <c r="I581" s="1" t="s">
        <v>19</v>
      </c>
      <c r="J581" s="1" t="s">
        <v>2794</v>
      </c>
      <c r="K581" s="1" t="s">
        <v>21</v>
      </c>
      <c r="L581" s="1" t="str">
        <f>HYPERLINK("https://files.afu.se/Downloads/Transcripts/Fade%20to%20Black%20(Jimmy%20Church)/2021 02 04 - FADE TO BLACK Radio - Ep. 1373 FADE to BLACK Jimmy Church   FADERNIGHT   2021 CLE Special Preview Event_AuoYr839r20 - transcript (automated).pdf","Transcript Link")</f>
        <v>Transcript Link</v>
      </c>
      <c r="M581" s="2" t="str">
        <f>HYPERLINK("https://files.afu.se/Downloads/Transcripts/Fade%20to%20Black%20(Jimmy%20Church)/2021 02 04 - FADE TO BLACK Radio - Ep. 1373 FADE to BLACK Jimmy Church   FADERNIGHT   2021 CLE Special Preview Event_AuoYr839r20 - transcript (automated).pdf","Transcript Link")</f>
        <v>Transcript Link</v>
      </c>
    </row>
    <row r="582" spans="1:13" ht="409.5">
      <c r="A582" s="1" t="s">
        <v>2795</v>
      </c>
      <c r="B582" s="1" t="s">
        <v>13</v>
      </c>
      <c r="C582" s="4" t="s">
        <v>2796</v>
      </c>
      <c r="D582" s="1" t="s">
        <v>2797</v>
      </c>
      <c r="E582" s="1" t="s">
        <v>2798</v>
      </c>
      <c r="F582" s="4" t="s">
        <v>5267</v>
      </c>
      <c r="G582" s="1" t="s">
        <v>17</v>
      </c>
      <c r="H582" s="1" t="s">
        <v>18</v>
      </c>
      <c r="I582" s="1" t="s">
        <v>19</v>
      </c>
      <c r="J582" s="1" t="s">
        <v>2799</v>
      </c>
      <c r="K582" s="1" t="s">
        <v>21</v>
      </c>
      <c r="L582" s="1" t="str">
        <f>HYPERLINK("https://files.afu.se/Downloads/Transcripts/Fade%20to%20Black%20(Jimmy%20Church)/2021 02 03 - FADE TO BLACK Radio - Ep. 1372 FADE to BLACK Jimmy Church w  Darryl Anka   On His Life and Channeling Bashar_FAjwwVLIOsA - transcript (automated).pdf","Transcript Link")</f>
        <v>Transcript Link</v>
      </c>
      <c r="M582" s="2" t="str">
        <f>HYPERLINK("https://files.afu.se/Downloads/Transcripts/Fade%20to%20Black%20(Jimmy%20Church)/2021 02 03 - FADE TO BLACK Radio - Ep. 1372 FADE to BLACK Jimmy Church w  Darryl Anka   On His Life and Channeling Bashar_FAjwwVLIOsA - transcript (automated).pdf","Transcript Link")</f>
        <v>Transcript Link</v>
      </c>
    </row>
    <row r="583" spans="1:13" ht="409.5">
      <c r="A583" s="1" t="s">
        <v>2800</v>
      </c>
      <c r="B583" s="1" t="s">
        <v>13</v>
      </c>
      <c r="C583" s="4" t="s">
        <v>2801</v>
      </c>
      <c r="D583" s="1" t="s">
        <v>2802</v>
      </c>
      <c r="E583" s="1" t="s">
        <v>2803</v>
      </c>
      <c r="F583" s="4" t="s">
        <v>5267</v>
      </c>
      <c r="G583" s="1" t="s">
        <v>17</v>
      </c>
      <c r="H583" s="1" t="s">
        <v>18</v>
      </c>
      <c r="I583" s="1" t="s">
        <v>19</v>
      </c>
      <c r="J583" s="1" t="s">
        <v>2804</v>
      </c>
      <c r="K583" s="1" t="s">
        <v>21</v>
      </c>
      <c r="L583" s="1" t="str">
        <f>HYPERLINK("https://files.afu.se/Downloads/Transcripts/Fade%20to%20Black%20(Jimmy%20Church)/2021 02 02 - FADE TO BLACK Radio - Ep. 1371 FADE to BLACK Jimmy Church w  Lue Elizondo   UAPs, TTSA, and the Future of Disclosure_RrPYFQaJe3g - transcript (automated).pdf","Transcript Link")</f>
        <v>Transcript Link</v>
      </c>
      <c r="M583" s="2" t="str">
        <f>HYPERLINK("https://files.afu.se/Downloads/Transcripts/Fade%20to%20Black%20(Jimmy%20Church)/2021 02 02 - FADE TO BLACK Radio - Ep. 1371 FADE to BLACK Jimmy Church w  Lue Elizondo   UAPs, TTSA, and the Future of Disclosure_RrPYFQaJe3g - transcript (automated).pdf","Transcript Link")</f>
        <v>Transcript Link</v>
      </c>
    </row>
    <row r="584" spans="1:13" ht="409.5">
      <c r="A584" s="1" t="s">
        <v>2805</v>
      </c>
      <c r="B584" s="1" t="s">
        <v>13</v>
      </c>
      <c r="C584" s="4" t="s">
        <v>2806</v>
      </c>
      <c r="D584" s="1" t="s">
        <v>2807</v>
      </c>
      <c r="E584" s="1" t="s">
        <v>2808</v>
      </c>
      <c r="F584" s="4" t="s">
        <v>5267</v>
      </c>
      <c r="G584" s="1" t="s">
        <v>17</v>
      </c>
      <c r="H584" s="1" t="s">
        <v>18</v>
      </c>
      <c r="I584" s="1" t="s">
        <v>19</v>
      </c>
      <c r="J584" s="1" t="s">
        <v>2809</v>
      </c>
      <c r="K584" s="1" t="s">
        <v>21</v>
      </c>
      <c r="L584" s="1" t="str">
        <f>HYPERLINK("https://files.afu.se/Downloads/Transcripts/Fade%20to%20Black%20(Jimmy%20Church)/2021 02 01 - FADE TO BLACK Radio - Ep. 1370 FADE to BLACK Jimmy Church w  Steve Bachman   Bigfoot Contact and Revelations_e0u6TR1bhig - transcript (automated).pdf","Transcript Link")</f>
        <v>Transcript Link</v>
      </c>
      <c r="M584" s="2" t="str">
        <f>HYPERLINK("https://files.afu.se/Downloads/Transcripts/Fade%20to%20Black%20(Jimmy%20Church)/2021 02 01 - FADE TO BLACK Radio - Ep. 1370 FADE to BLACK Jimmy Church w  Steve Bachman   Bigfoot Contact and Revelations_e0u6TR1bhig - transcript (automated).pdf","Transcript Link")</f>
        <v>Transcript Link</v>
      </c>
    </row>
    <row r="585" spans="1:13" ht="409.5">
      <c r="A585" s="1" t="s">
        <v>2810</v>
      </c>
      <c r="B585" s="1" t="s">
        <v>13</v>
      </c>
      <c r="C585" s="4" t="s">
        <v>2811</v>
      </c>
      <c r="D585" s="1" t="s">
        <v>2812</v>
      </c>
      <c r="E585" s="1" t="s">
        <v>2813</v>
      </c>
      <c r="F585" s="4" t="s">
        <v>5267</v>
      </c>
      <c r="G585" s="1" t="s">
        <v>17</v>
      </c>
      <c r="H585" s="1" t="s">
        <v>18</v>
      </c>
      <c r="I585" s="1" t="s">
        <v>19</v>
      </c>
      <c r="J585" s="1" t="s">
        <v>2814</v>
      </c>
      <c r="K585" s="1" t="s">
        <v>21</v>
      </c>
      <c r="L585" s="1" t="str">
        <f>HYPERLINK("https://files.afu.se/Downloads/Transcripts/Fade%20to%20Black%20(Jimmy%20Church)/2021 01 28 - FADE TO BLACK Radio - Ep. 1369 FADE to BLACK Jimmy Church   FADERNIGHT   Open-Lines!_f9cLFk35kBo - transcript (automated).pdf","Transcript Link")</f>
        <v>Transcript Link</v>
      </c>
      <c r="M585" s="2" t="str">
        <f>HYPERLINK("https://files.afu.se/Downloads/Transcripts/Fade%20to%20Black%20(Jimmy%20Church)/2021 01 28 - FADE TO BLACK Radio - Ep. 1369 FADE to BLACK Jimmy Church   FADERNIGHT   Open-Lines!_f9cLFk35kBo - transcript (automated).pdf","Transcript Link")</f>
        <v>Transcript Link</v>
      </c>
    </row>
    <row r="586" spans="1:13" ht="409.5">
      <c r="A586" s="1" t="s">
        <v>2815</v>
      </c>
      <c r="B586" s="1" t="s">
        <v>13</v>
      </c>
      <c r="C586" s="4" t="s">
        <v>2816</v>
      </c>
      <c r="D586" s="1" t="s">
        <v>2817</v>
      </c>
      <c r="E586" s="1" t="s">
        <v>2818</v>
      </c>
      <c r="F586" s="4" t="s">
        <v>5267</v>
      </c>
      <c r="G586" s="1" t="s">
        <v>17</v>
      </c>
      <c r="H586" s="1" t="s">
        <v>18</v>
      </c>
      <c r="I586" s="1" t="s">
        <v>19</v>
      </c>
      <c r="J586" s="1" t="s">
        <v>2819</v>
      </c>
      <c r="K586" s="1" t="s">
        <v>21</v>
      </c>
      <c r="L586" s="1" t="str">
        <f>HYPERLINK("https://files.afu.se/Downloads/Transcripts/Fade%20to%20Black%20(Jimmy%20Church)/2021 01 27 - FADE TO BLACK Radio - Ep. 1368 FADE to BLACK Jimmy Church w  Zadok 'RA' Osiris   Positive Force in 2021 and Beyond_vpLz8d5hiDg - transcript (automated).pdf","Transcript Link")</f>
        <v>Transcript Link</v>
      </c>
      <c r="M586" s="2" t="str">
        <f>HYPERLINK("https://files.afu.se/Downloads/Transcripts/Fade%20to%20Black%20(Jimmy%20Church)/2021 01 27 - FADE TO BLACK Radio - Ep. 1368 FADE to BLACK Jimmy Church w  Zadok 'RA' Osiris   Positive Force in 2021 and Beyond_vpLz8d5hiDg - transcript (automated).pdf","Transcript Link")</f>
        <v>Transcript Link</v>
      </c>
    </row>
    <row r="587" spans="1:13" ht="409.5">
      <c r="A587" s="1" t="s">
        <v>2820</v>
      </c>
      <c r="B587" s="1" t="s">
        <v>13</v>
      </c>
      <c r="C587" s="4" t="s">
        <v>2821</v>
      </c>
      <c r="D587" s="1" t="s">
        <v>2822</v>
      </c>
      <c r="E587" s="1" t="s">
        <v>2823</v>
      </c>
      <c r="F587" s="4" t="s">
        <v>5267</v>
      </c>
      <c r="G587" s="1" t="s">
        <v>17</v>
      </c>
      <c r="H587" s="1" t="s">
        <v>18</v>
      </c>
      <c r="I587" s="1" t="s">
        <v>19</v>
      </c>
      <c r="J587" s="1" t="s">
        <v>2824</v>
      </c>
      <c r="K587" s="1" t="s">
        <v>21</v>
      </c>
      <c r="L587" s="1" t="str">
        <f>HYPERLINK("https://files.afu.se/Downloads/Transcripts/Fade%20to%20Black%20(Jimmy%20Church)/2021 01 26 - FADE TO BLACK Radio - Ep. 1367 FADE to BLACK Jimmy Church w  Roy Firestone   The Interview_2wPNpWx9VP8 - transcript (automated).pdf","Transcript Link")</f>
        <v>Transcript Link</v>
      </c>
      <c r="M587" s="2" t="str">
        <f>HYPERLINK("https://files.afu.se/Downloads/Transcripts/Fade%20to%20Black%20(Jimmy%20Church)/2021 01 26 - FADE TO BLACK Radio - Ep. 1367 FADE to BLACK Jimmy Church w  Roy Firestone   The Interview_2wPNpWx9VP8 - transcript (automated).pdf","Transcript Link")</f>
        <v>Transcript Link</v>
      </c>
    </row>
    <row r="588" spans="1:13" ht="409.5">
      <c r="A588" s="1" t="s">
        <v>2825</v>
      </c>
      <c r="B588" s="1" t="s">
        <v>13</v>
      </c>
      <c r="C588" s="4" t="s">
        <v>2826</v>
      </c>
      <c r="D588" s="1" t="s">
        <v>2827</v>
      </c>
      <c r="E588" s="1" t="s">
        <v>2828</v>
      </c>
      <c r="F588" s="4" t="s">
        <v>5267</v>
      </c>
      <c r="G588" s="1" t="s">
        <v>17</v>
      </c>
      <c r="H588" s="1" t="s">
        <v>18</v>
      </c>
      <c r="I588" s="1" t="s">
        <v>19</v>
      </c>
      <c r="J588" s="1" t="s">
        <v>2829</v>
      </c>
      <c r="K588" s="1" t="s">
        <v>21</v>
      </c>
      <c r="L588" s="1" t="str">
        <f>HYPERLINK("https://files.afu.se/Downloads/Transcripts/Fade%20to%20Black%20(Jimmy%20Church)/2021 01 25 - FADE TO BLACK Radio - Ep. 1366 FADE to BLACK Jimmy Church w  An0maly   The Effect of Conspiracy Theory on the Masses_EHNHfCQRffU - transcript (automated).pdf","Transcript Link")</f>
        <v>Transcript Link</v>
      </c>
      <c r="M588" s="2" t="str">
        <f>HYPERLINK("https://files.afu.se/Downloads/Transcripts/Fade%20to%20Black%20(Jimmy%20Church)/2021 01 25 - FADE TO BLACK Radio - Ep. 1366 FADE to BLACK Jimmy Church w  An0maly   The Effect of Conspiracy Theory on the Masses_EHNHfCQRffU - transcript (automated).pdf","Transcript Link")</f>
        <v>Transcript Link</v>
      </c>
    </row>
    <row r="589" spans="1:13" ht="409.5">
      <c r="A589" s="1" t="s">
        <v>2830</v>
      </c>
      <c r="B589" s="1" t="s">
        <v>13</v>
      </c>
      <c r="C589" s="4" t="s">
        <v>2831</v>
      </c>
      <c r="D589" s="1" t="s">
        <v>2832</v>
      </c>
      <c r="E589" s="1" t="s">
        <v>2833</v>
      </c>
      <c r="F589" s="4" t="s">
        <v>5267</v>
      </c>
      <c r="G589" s="1" t="s">
        <v>17</v>
      </c>
      <c r="H589" s="1" t="s">
        <v>18</v>
      </c>
      <c r="I589" s="1" t="s">
        <v>19</v>
      </c>
      <c r="J589" s="1" t="s">
        <v>2834</v>
      </c>
      <c r="K589" s="1" t="s">
        <v>21</v>
      </c>
      <c r="L589" s="1" t="str">
        <f>HYPERLINK("https://files.afu.se/Downloads/Transcripts/Fade%20to%20Black%20(Jimmy%20Church)/2021 01 21 - FADE TO BLACK Radio - Ep. 1365 FADE to BLACK Jimmy Church   FADERNIGHT   Open-Lines_ZbBLwLHaUxs - transcript (automated).pdf","Transcript Link")</f>
        <v>Transcript Link</v>
      </c>
      <c r="M589" s="2" t="str">
        <f>HYPERLINK("https://files.afu.se/Downloads/Transcripts/Fade%20to%20Black%20(Jimmy%20Church)/2021 01 21 - FADE TO BLACK Radio - Ep. 1365 FADE to BLACK Jimmy Church   FADERNIGHT   Open-Lines_ZbBLwLHaUxs - transcript (automated).pdf","Transcript Link")</f>
        <v>Transcript Link</v>
      </c>
    </row>
    <row r="590" spans="1:13" ht="409.5">
      <c r="A590" s="1" t="s">
        <v>2835</v>
      </c>
      <c r="B590" s="1" t="s">
        <v>13</v>
      </c>
      <c r="C590" s="4" t="s">
        <v>2836</v>
      </c>
      <c r="D590" s="1" t="s">
        <v>2837</v>
      </c>
      <c r="E590" s="1" t="s">
        <v>2838</v>
      </c>
      <c r="F590" s="4" t="s">
        <v>5267</v>
      </c>
      <c r="G590" s="1" t="s">
        <v>17</v>
      </c>
      <c r="H590" s="1" t="s">
        <v>18</v>
      </c>
      <c r="I590" s="1" t="s">
        <v>19</v>
      </c>
      <c r="J590" s="1" t="s">
        <v>2839</v>
      </c>
      <c r="K590" s="1" t="s">
        <v>21</v>
      </c>
      <c r="L590" s="1">
        <v>0</v>
      </c>
      <c r="M590" s="2">
        <v>0</v>
      </c>
    </row>
    <row r="591" spans="1:13" ht="409.5">
      <c r="A591" s="1" t="s">
        <v>2840</v>
      </c>
      <c r="B591" s="1" t="s">
        <v>13</v>
      </c>
      <c r="C591" s="4" t="s">
        <v>2841</v>
      </c>
      <c r="D591" s="1" t="s">
        <v>2842</v>
      </c>
      <c r="E591" s="1" t="s">
        <v>2843</v>
      </c>
      <c r="F591" s="4" t="s">
        <v>5267</v>
      </c>
      <c r="G591" s="1" t="s">
        <v>17</v>
      </c>
      <c r="H591" s="1" t="s">
        <v>18</v>
      </c>
      <c r="I591" s="1" t="s">
        <v>19</v>
      </c>
      <c r="J591" s="1" t="s">
        <v>2844</v>
      </c>
      <c r="K591" s="1" t="s">
        <v>21</v>
      </c>
      <c r="L591" s="1" t="str">
        <f>HYPERLINK("https://files.afu.se/Downloads/Transcripts/Fade%20to%20Black%20(Jimmy%20Church)/2021 01 18 - FADE TO BLACK Radio - Ep. 1363 FADE to BLACK Jimmy Church w  Roger R. Richards   Filmmaker, Activist at Large_g9jTZyuoch4 - transcript (automated).pdf","Transcript Link")</f>
        <v>Transcript Link</v>
      </c>
      <c r="M591" s="2" t="str">
        <f>HYPERLINK("https://files.afu.se/Downloads/Transcripts/Fade%20to%20Black%20(Jimmy%20Church)/2021 01 18 - FADE TO BLACK Radio - Ep. 1363 FADE to BLACK Jimmy Church w  Roger R. Richards   Filmmaker, Activist at Large_g9jTZyuoch4 - transcript (automated).pdf","Transcript Link")</f>
        <v>Transcript Link</v>
      </c>
    </row>
    <row r="592" spans="1:13" ht="409.5">
      <c r="A592" s="1" t="s">
        <v>2845</v>
      </c>
      <c r="B592" s="1" t="s">
        <v>13</v>
      </c>
      <c r="C592" s="4" t="s">
        <v>2846</v>
      </c>
      <c r="D592" s="1" t="s">
        <v>2847</v>
      </c>
      <c r="E592" s="1" t="s">
        <v>2848</v>
      </c>
      <c r="F592" s="4" t="s">
        <v>5267</v>
      </c>
      <c r="G592" s="1" t="s">
        <v>17</v>
      </c>
      <c r="H592" s="1" t="s">
        <v>18</v>
      </c>
      <c r="I592" s="1" t="s">
        <v>19</v>
      </c>
      <c r="J592" s="1" t="s">
        <v>2849</v>
      </c>
      <c r="K592" s="1" t="s">
        <v>21</v>
      </c>
      <c r="L592" s="1" t="str">
        <f>HYPERLINK("https://files.afu.se/Downloads/Transcripts/Fade%20to%20Black%20(Jimmy%20Church)/2021 01 14 - FADE TO BLACK Radio - Ep. 1362 FADE to BLACK Jimmy Church   FADERNIGHT   Open-Lines_2C_cgBzbB-o - transcript (automated).pdf","Transcript Link")</f>
        <v>Transcript Link</v>
      </c>
      <c r="M592" s="2" t="str">
        <f>HYPERLINK("https://files.afu.se/Downloads/Transcripts/Fade%20to%20Black%20(Jimmy%20Church)/2021 01 14 - FADE TO BLACK Radio - Ep. 1362 FADE to BLACK Jimmy Church   FADERNIGHT   Open-Lines_2C_cgBzbB-o - transcript (automated).pdf","Transcript Link")</f>
        <v>Transcript Link</v>
      </c>
    </row>
    <row r="593" spans="1:13" ht="409.5">
      <c r="A593" s="1" t="s">
        <v>2850</v>
      </c>
      <c r="B593" s="1" t="s">
        <v>13</v>
      </c>
      <c r="C593" s="4" t="s">
        <v>2851</v>
      </c>
      <c r="D593" s="1" t="s">
        <v>2852</v>
      </c>
      <c r="E593" s="1" t="s">
        <v>2853</v>
      </c>
      <c r="F593" s="4" t="s">
        <v>5267</v>
      </c>
      <c r="G593" s="1" t="s">
        <v>17</v>
      </c>
      <c r="H593" s="1" t="s">
        <v>18</v>
      </c>
      <c r="I593" s="1" t="s">
        <v>19</v>
      </c>
      <c r="J593" s="1" t="s">
        <v>2854</v>
      </c>
      <c r="K593" s="1" t="s">
        <v>21</v>
      </c>
      <c r="L593" s="1" t="str">
        <f>HYPERLINK("https://files.afu.se/Downloads/Transcripts/Fade%20to%20Black%20(Jimmy%20Church)/2021 01 13 - FADE TO BLACK Radio - Ep. 1361 FADE to BLACK Jimmy Church w  John Greenewald   CIA UFO File Download_todlgV2fl6o - transcript (automated).pdf","Transcript Link")</f>
        <v>Transcript Link</v>
      </c>
      <c r="M593" s="2" t="str">
        <f>HYPERLINK("https://files.afu.se/Downloads/Transcripts/Fade%20to%20Black%20(Jimmy%20Church)/2021 01 13 - FADE TO BLACK Radio - Ep. 1361 FADE to BLACK Jimmy Church w  John Greenewald   CIA UFO File Download_todlgV2fl6o - transcript (automated).pdf","Transcript Link")</f>
        <v>Transcript Link</v>
      </c>
    </row>
    <row r="594" spans="1:13" ht="409.5">
      <c r="A594" s="1" t="s">
        <v>2855</v>
      </c>
      <c r="B594" s="1" t="s">
        <v>13</v>
      </c>
      <c r="C594" s="4" t="s">
        <v>2856</v>
      </c>
      <c r="D594" s="1" t="s">
        <v>2857</v>
      </c>
      <c r="E594" s="1" t="s">
        <v>2858</v>
      </c>
      <c r="F594" s="4" t="s">
        <v>5267</v>
      </c>
      <c r="G594" s="1" t="s">
        <v>17</v>
      </c>
      <c r="H594" s="1" t="s">
        <v>18</v>
      </c>
      <c r="I594" s="1" t="s">
        <v>19</v>
      </c>
      <c r="J594" s="1" t="s">
        <v>2859</v>
      </c>
      <c r="K594" s="1" t="s">
        <v>21</v>
      </c>
      <c r="L594" s="1" t="str">
        <f>HYPERLINK("https://files.afu.se/Downloads/Transcripts/Fade%20to%20Black%20(Jimmy%20Church)/2021 01 12 - FADE TO BLACK Radio - Ep. 1360 FADE to BLACK Jimmy Church w  Gregg Housh   Big Tech Big Issues_730uONiWEcs - transcript (automated).pdf","Transcript Link")</f>
        <v>Transcript Link</v>
      </c>
      <c r="M594" s="2" t="str">
        <f>HYPERLINK("https://files.afu.se/Downloads/Transcripts/Fade%20to%20Black%20(Jimmy%20Church)/2021 01 12 - FADE TO BLACK Radio - Ep. 1360 FADE to BLACK Jimmy Church w  Gregg Housh   Big Tech Big Issues_730uONiWEcs - transcript (automated).pdf","Transcript Link")</f>
        <v>Transcript Link</v>
      </c>
    </row>
    <row r="595" spans="1:13" ht="409.5">
      <c r="A595" s="1" t="s">
        <v>2860</v>
      </c>
      <c r="B595" s="1" t="s">
        <v>13</v>
      </c>
      <c r="C595" s="4" t="s">
        <v>2861</v>
      </c>
      <c r="D595" s="1" t="s">
        <v>2862</v>
      </c>
      <c r="E595" s="1" t="s">
        <v>2863</v>
      </c>
      <c r="F595" s="4" t="s">
        <v>5267</v>
      </c>
      <c r="G595" s="1" t="s">
        <v>17</v>
      </c>
      <c r="H595" s="1" t="s">
        <v>18</v>
      </c>
      <c r="I595" s="1" t="s">
        <v>19</v>
      </c>
      <c r="J595" s="1" t="s">
        <v>2864</v>
      </c>
      <c r="K595" s="1" t="s">
        <v>21</v>
      </c>
      <c r="L595" s="1" t="str">
        <f>HYPERLINK("https://files.afu.se/Downloads/Transcripts/Fade%20to%20Black%20(Jimmy%20Church)/2021 01 11 - FADE TO BLACK Radio - Ep. 1359 FADE to BLACK Jimmy Church w  Richard Dolan   The U.S. Put to the Test_qcKu2Vc39NI - transcript (automated).pdf","Transcript Link")</f>
        <v>Transcript Link</v>
      </c>
      <c r="M595" s="2" t="str">
        <f>HYPERLINK("https://files.afu.se/Downloads/Transcripts/Fade%20to%20Black%20(Jimmy%20Church)/2021 01 11 - FADE TO BLACK Radio - Ep. 1359 FADE to BLACK Jimmy Church w  Richard Dolan   The U.S. Put to the Test_qcKu2Vc39NI - transcript (automated).pdf","Transcript Link")</f>
        <v>Transcript Link</v>
      </c>
    </row>
    <row r="596" spans="1:13" ht="409.5">
      <c r="A596" s="1" t="s">
        <v>2865</v>
      </c>
      <c r="B596" s="1" t="s">
        <v>13</v>
      </c>
      <c r="C596" s="4" t="s">
        <v>2866</v>
      </c>
      <c r="D596" s="1" t="s">
        <v>2867</v>
      </c>
      <c r="E596" s="1" t="s">
        <v>2868</v>
      </c>
      <c r="F596" s="4" t="s">
        <v>5267</v>
      </c>
      <c r="G596" s="1" t="s">
        <v>17</v>
      </c>
      <c r="H596" s="1" t="s">
        <v>18</v>
      </c>
      <c r="I596" s="1" t="s">
        <v>19</v>
      </c>
      <c r="J596" s="1" t="s">
        <v>2869</v>
      </c>
      <c r="K596" s="1" t="s">
        <v>21</v>
      </c>
      <c r="L596" s="1" t="str">
        <f>HYPERLINK("https://files.afu.se/Downloads/Transcripts/Fade%20to%20Black%20(Jimmy%20Church)/2021 01 07 - FADE TO BLACK Radio - Ep. 1358 FADE to BLACK Jimmy Church   FADERNIGHT   Open-Lines_UHHFuKqfTO4 - transcript (automated).pdf","Transcript Link")</f>
        <v>Transcript Link</v>
      </c>
      <c r="M596" s="2" t="str">
        <f>HYPERLINK("https://files.afu.se/Downloads/Transcripts/Fade%20to%20Black%20(Jimmy%20Church)/2021 01 07 - FADE TO BLACK Radio - Ep. 1358 FADE to BLACK Jimmy Church   FADERNIGHT   Open-Lines_UHHFuKqfTO4 - transcript (automated).pdf","Transcript Link")</f>
        <v>Transcript Link</v>
      </c>
    </row>
    <row r="597" spans="1:13" ht="409.5">
      <c r="A597" s="1" t="s">
        <v>2870</v>
      </c>
      <c r="B597" s="1" t="s">
        <v>13</v>
      </c>
      <c r="C597" s="4" t="s">
        <v>2871</v>
      </c>
      <c r="D597" s="1" t="s">
        <v>2872</v>
      </c>
      <c r="E597" s="1" t="s">
        <v>2873</v>
      </c>
      <c r="F597" s="4" t="s">
        <v>5267</v>
      </c>
      <c r="G597" s="1" t="s">
        <v>17</v>
      </c>
      <c r="H597" s="1" t="s">
        <v>18</v>
      </c>
      <c r="I597" s="1" t="s">
        <v>19</v>
      </c>
      <c r="J597" s="1" t="s">
        <v>2874</v>
      </c>
      <c r="K597" s="1" t="s">
        <v>21</v>
      </c>
      <c r="L597" s="1" t="str">
        <f>HYPERLINK("https://files.afu.se/Downloads/Transcripts/Fade%20to%20Black%20(Jimmy%20Church)/2021 01 06 - FADE TO BLACK Radio - Ep. 1357 FADE to BLACK Jimmy Church w  Isaac Arthur  Future Science_gtnagjUW0mQ - transcript (automated).pdf","Transcript Link")</f>
        <v>Transcript Link</v>
      </c>
      <c r="M597" s="2" t="str">
        <f>HYPERLINK("https://files.afu.se/Downloads/Transcripts/Fade%20to%20Black%20(Jimmy%20Church)/2021 01 06 - FADE TO BLACK Radio - Ep. 1357 FADE to BLACK Jimmy Church w  Isaac Arthur  Future Science_gtnagjUW0mQ - transcript (automated).pdf","Transcript Link")</f>
        <v>Transcript Link</v>
      </c>
    </row>
    <row r="598" spans="1:13" ht="409.5">
      <c r="A598" s="1" t="s">
        <v>2875</v>
      </c>
      <c r="B598" s="1" t="s">
        <v>13</v>
      </c>
      <c r="C598" s="4" t="s">
        <v>2876</v>
      </c>
      <c r="D598" s="1" t="s">
        <v>2877</v>
      </c>
      <c r="E598" s="1" t="s">
        <v>2878</v>
      </c>
      <c r="F598" s="4" t="s">
        <v>5267</v>
      </c>
      <c r="G598" s="1" t="s">
        <v>17</v>
      </c>
      <c r="H598" s="1" t="s">
        <v>18</v>
      </c>
      <c r="I598" s="1" t="s">
        <v>19</v>
      </c>
      <c r="J598" s="1" t="s">
        <v>2879</v>
      </c>
      <c r="K598" s="1" t="s">
        <v>21</v>
      </c>
      <c r="L598" s="1" t="str">
        <f>HYPERLINK("https://files.afu.se/Downloads/Transcripts/Fade%20to%20Black%20(Jimmy%20Church)/2021 01 05 - FADE TO BLACK Radio - Ep. 1356 FADE to BLACK Jimmy Church w  Bob McGwier   Top Secret Triangle UFO Image _NrOXvybH6ik - transcript (automated).pdf","Transcript Link")</f>
        <v>Transcript Link</v>
      </c>
      <c r="M598" s="2" t="str">
        <f>HYPERLINK("https://files.afu.se/Downloads/Transcripts/Fade%20to%20Black%20(Jimmy%20Church)/2021 01 05 - FADE TO BLACK Radio - Ep. 1356 FADE to BLACK Jimmy Church w  Bob McGwier   Top Secret Triangle UFO Image _NrOXvybH6ik - transcript (automated).pdf","Transcript Link")</f>
        <v>Transcript Link</v>
      </c>
    </row>
    <row r="599" spans="1:13" ht="409.5">
      <c r="A599" s="1" t="s">
        <v>2880</v>
      </c>
      <c r="B599" s="1" t="s">
        <v>13</v>
      </c>
      <c r="C599" s="4" t="s">
        <v>2881</v>
      </c>
      <c r="D599" s="1" t="s">
        <v>2882</v>
      </c>
      <c r="E599" s="1" t="s">
        <v>2883</v>
      </c>
      <c r="F599" s="4" t="s">
        <v>5267</v>
      </c>
      <c r="G599" s="1" t="s">
        <v>17</v>
      </c>
      <c r="H599" s="1" t="s">
        <v>18</v>
      </c>
      <c r="I599" s="1" t="s">
        <v>19</v>
      </c>
      <c r="J599" s="1" t="s">
        <v>2884</v>
      </c>
      <c r="K599" s="1" t="s">
        <v>21</v>
      </c>
      <c r="L599" s="1" t="str">
        <f>HYPERLINK("https://files.afu.se/Downloads/Transcripts/Fade%20to%20Black%20(Jimmy%20Church)/2021 01 04 - FADE TO BLACK Radio - Ep. 1355 FADE to BLACK Jimmy Church w  Ryan Bledsoe   A Life of ET Contact  P2_u_1BD5vIrUo - transcript (automated).pdf","Transcript Link")</f>
        <v>Transcript Link</v>
      </c>
      <c r="M599" s="2" t="str">
        <f>HYPERLINK("https://files.afu.se/Downloads/Transcripts/Fade%20to%20Black%20(Jimmy%20Church)/2021 01 04 - FADE TO BLACK Radio - Ep. 1355 FADE to BLACK Jimmy Church w  Ryan Bledsoe   A Life of ET Contact  P2_u_1BD5vIrUo - transcript (automated).pdf","Transcript Link")</f>
        <v>Transcript Link</v>
      </c>
    </row>
    <row r="600" spans="1:13" ht="409.5">
      <c r="A600" s="1" t="s">
        <v>2880</v>
      </c>
      <c r="B600" s="1" t="s">
        <v>13</v>
      </c>
      <c r="C600" s="4" t="s">
        <v>2885</v>
      </c>
      <c r="D600" s="1" t="s">
        <v>2886</v>
      </c>
      <c r="E600" s="1" t="s">
        <v>2887</v>
      </c>
      <c r="F600" s="4" t="s">
        <v>5267</v>
      </c>
      <c r="G600" s="1" t="s">
        <v>17</v>
      </c>
      <c r="H600" s="1" t="s">
        <v>18</v>
      </c>
      <c r="I600" s="1" t="s">
        <v>19</v>
      </c>
      <c r="J600" s="1" t="s">
        <v>2888</v>
      </c>
      <c r="K600" s="1" t="s">
        <v>21</v>
      </c>
      <c r="L600" s="1" t="str">
        <f>HYPERLINK("https://files.afu.se/Downloads/Transcripts/Fade%20to%20Black%20(Jimmy%20Church)/2021 01 04 - FADE TO BLACK Radio - Ep. 1355 FADE to BLACK Jimmy Church w  Ryan Bledsoe   A Life of ET Contact  Part 1_6850eP1r5Ps - transcript (automated).pdf","Transcript Link")</f>
        <v>Transcript Link</v>
      </c>
      <c r="M600" s="2" t="str">
        <f>HYPERLINK("https://files.afu.se/Downloads/Transcripts/Fade%20to%20Black%20(Jimmy%20Church)/2021 01 04 - FADE TO BLACK Radio - Ep. 1355 FADE to BLACK Jimmy Church w  Ryan Bledsoe   A Life of ET Contact  Part 1_6850eP1r5Ps - transcript (automated).pdf","Transcript Link")</f>
        <v>Transcript Link</v>
      </c>
    </row>
    <row r="601" spans="1:13" ht="409.5">
      <c r="A601" s="1" t="s">
        <v>2889</v>
      </c>
      <c r="B601" s="1" t="s">
        <v>13</v>
      </c>
      <c r="C601" s="4" t="s">
        <v>2890</v>
      </c>
      <c r="D601" s="1" t="s">
        <v>2891</v>
      </c>
      <c r="E601" s="1" t="s">
        <v>2892</v>
      </c>
      <c r="F601" s="4" t="s">
        <v>5267</v>
      </c>
      <c r="G601" s="1" t="s">
        <v>17</v>
      </c>
      <c r="H601" s="1" t="s">
        <v>18</v>
      </c>
      <c r="I601" s="1" t="s">
        <v>19</v>
      </c>
      <c r="J601" s="1" t="s">
        <v>2893</v>
      </c>
      <c r="K601" s="1" t="s">
        <v>21</v>
      </c>
      <c r="L601" s="1" t="str">
        <f>HYPERLINK("https://files.afu.se/Downloads/Transcripts/Fade%20to%20Black%20(Jimmy%20Church)/2020 12 30 - FADE TO BLACK Radio - Ep. 1354 FADE to BLACK Jimmy Church w  Dr. Steven Greer   2021 The Year of Disclosure _0WrX1RWGeJM - transcript (automated).pdf","Transcript Link")</f>
        <v>Transcript Link</v>
      </c>
      <c r="M601" s="2" t="str">
        <f>HYPERLINK("https://files.afu.se/Downloads/Transcripts/Fade%20to%20Black%20(Jimmy%20Church)/2020 12 30 - FADE TO BLACK Radio - Ep. 1354 FADE to BLACK Jimmy Church w  Dr. Steven Greer   2021 The Year of Disclosure _0WrX1RWGeJM - transcript (automated).pdf","Transcript Link")</f>
        <v>Transcript Link</v>
      </c>
    </row>
    <row r="602" spans="1:13" ht="409.5">
      <c r="A602" s="1" t="s">
        <v>2894</v>
      </c>
      <c r="B602" s="1" t="s">
        <v>13</v>
      </c>
      <c r="C602" s="4" t="s">
        <v>2895</v>
      </c>
      <c r="D602" s="1" t="s">
        <v>2896</v>
      </c>
      <c r="E602" s="1" t="s">
        <v>2897</v>
      </c>
      <c r="F602" s="4" t="s">
        <v>5267</v>
      </c>
      <c r="G602" s="1" t="s">
        <v>17</v>
      </c>
      <c r="H602" s="1" t="s">
        <v>18</v>
      </c>
      <c r="I602" s="1" t="s">
        <v>19</v>
      </c>
      <c r="J602" s="1" t="s">
        <v>2898</v>
      </c>
      <c r="K602" s="1" t="s">
        <v>21</v>
      </c>
      <c r="L602" s="1">
        <v>0</v>
      </c>
      <c r="M602" s="2">
        <v>0</v>
      </c>
    </row>
    <row r="603" spans="1:13" ht="409.5">
      <c r="A603" s="1" t="s">
        <v>2899</v>
      </c>
      <c r="B603" s="1" t="s">
        <v>13</v>
      </c>
      <c r="C603" s="4" t="s">
        <v>2900</v>
      </c>
      <c r="D603" s="1" t="s">
        <v>2901</v>
      </c>
      <c r="E603" s="1" t="s">
        <v>2902</v>
      </c>
      <c r="F603" s="4" t="s">
        <v>5267</v>
      </c>
      <c r="G603" s="1" t="s">
        <v>17</v>
      </c>
      <c r="H603" s="1" t="s">
        <v>18</v>
      </c>
      <c r="I603" s="1" t="s">
        <v>19</v>
      </c>
      <c r="J603" s="1" t="s">
        <v>2903</v>
      </c>
      <c r="K603" s="1" t="s">
        <v>21</v>
      </c>
      <c r="L603" s="1" t="str">
        <f>HYPERLINK("https://files.afu.se/Downloads/Transcripts/Fade%20to%20Black%20(Jimmy%20Church)/2020 12 28 - FADE TO BLACK Radio - Ep. 1352 FADE to BLACK Jimmy Church w  Marla Martenson   Predictions and Readings for 2021_rQMqnbxd2Nw - transcript (automated).pdf","Transcript Link")</f>
        <v>Transcript Link</v>
      </c>
      <c r="M603" s="2" t="str">
        <f>HYPERLINK("https://files.afu.se/Downloads/Transcripts/Fade%20to%20Black%20(Jimmy%20Church)/2020 12 28 - FADE TO BLACK Radio - Ep. 1352 FADE to BLACK Jimmy Church w  Marla Martenson   Predictions and Readings for 2021_rQMqnbxd2Nw - transcript (automated).pdf","Transcript Link")</f>
        <v>Transcript Link</v>
      </c>
    </row>
    <row r="604" spans="1:13" ht="409.5">
      <c r="A604" s="1" t="s">
        <v>2904</v>
      </c>
      <c r="B604" s="1" t="s">
        <v>13</v>
      </c>
      <c r="C604" s="4" t="s">
        <v>2905</v>
      </c>
      <c r="D604" s="1" t="s">
        <v>2906</v>
      </c>
      <c r="E604" s="1" t="s">
        <v>2907</v>
      </c>
      <c r="F604" s="4" t="s">
        <v>5267</v>
      </c>
      <c r="G604" s="1" t="s">
        <v>17</v>
      </c>
      <c r="H604" s="1" t="s">
        <v>18</v>
      </c>
      <c r="I604" s="1" t="s">
        <v>19</v>
      </c>
      <c r="J604" s="1" t="s">
        <v>2908</v>
      </c>
      <c r="K604" s="1" t="s">
        <v>21</v>
      </c>
      <c r="L604" s="1" t="str">
        <f>HYPERLINK("https://files.afu.se/Downloads/Transcripts/Fade%20to%20Black%20(Jimmy%20Church)/2020 12 24 - FADE TO BLACK Radio - Ep. 1351 FADE to BLACK Jimmy Church   FADERNIGHT Christmas Eve Special_VAu2he8XAEw - transcript (automated).pdf","Transcript Link")</f>
        <v>Transcript Link</v>
      </c>
      <c r="M604" s="2" t="str">
        <f>HYPERLINK("https://files.afu.se/Downloads/Transcripts/Fade%20to%20Black%20(Jimmy%20Church)/2020 12 24 - FADE TO BLACK Radio - Ep. 1351 FADE to BLACK Jimmy Church   FADERNIGHT Christmas Eve Special_VAu2he8XAEw - transcript (automated).pdf","Transcript Link")</f>
        <v>Transcript Link</v>
      </c>
    </row>
    <row r="605" spans="1:13" ht="409.5">
      <c r="A605" s="1" t="s">
        <v>2909</v>
      </c>
      <c r="B605" s="1" t="s">
        <v>13</v>
      </c>
      <c r="C605" s="4" t="s">
        <v>2910</v>
      </c>
      <c r="D605" s="1" t="s">
        <v>2911</v>
      </c>
      <c r="E605" s="1" t="s">
        <v>2912</v>
      </c>
      <c r="F605" s="4" t="s">
        <v>5267</v>
      </c>
      <c r="G605" s="1" t="s">
        <v>17</v>
      </c>
      <c r="H605" s="1" t="s">
        <v>18</v>
      </c>
      <c r="I605" s="1" t="s">
        <v>19</v>
      </c>
      <c r="J605" s="1" t="s">
        <v>2913</v>
      </c>
      <c r="K605" s="1" t="s">
        <v>21</v>
      </c>
      <c r="L605" s="1" t="str">
        <f>HYPERLINK("https://files.afu.se/Downloads/Transcripts/Fade%20to%20Black%20(Jimmy%20Church)/2020 12 23 - FADE TO BLACK Radio - Ep. 1350 FADE to BLACK Jimmy Church w  Ronnie Dugdale   The Rendlesham Timeline_HaTxK36EE08 - transcript (automated).pdf","Transcript Link")</f>
        <v>Transcript Link</v>
      </c>
      <c r="M605" s="2" t="str">
        <f>HYPERLINK("https://files.afu.se/Downloads/Transcripts/Fade%20to%20Black%20(Jimmy%20Church)/2020 12 23 - FADE TO BLACK Radio - Ep. 1350 FADE to BLACK Jimmy Church w  Ronnie Dugdale   The Rendlesham Timeline_HaTxK36EE08 - transcript (automated).pdf","Transcript Link")</f>
        <v>Transcript Link</v>
      </c>
    </row>
    <row r="606" spans="1:13" ht="409.5">
      <c r="A606" s="1" t="s">
        <v>2914</v>
      </c>
      <c r="B606" s="1" t="s">
        <v>13</v>
      </c>
      <c r="C606" s="4" t="s">
        <v>2915</v>
      </c>
      <c r="D606" s="1" t="s">
        <v>2916</v>
      </c>
      <c r="E606" s="1" t="s">
        <v>2917</v>
      </c>
      <c r="F606" s="4" t="s">
        <v>5267</v>
      </c>
      <c r="G606" s="1" t="s">
        <v>17</v>
      </c>
      <c r="H606" s="1" t="s">
        <v>18</v>
      </c>
      <c r="I606" s="1" t="s">
        <v>19</v>
      </c>
      <c r="J606" s="1" t="s">
        <v>2918</v>
      </c>
      <c r="K606" s="1" t="s">
        <v>21</v>
      </c>
      <c r="L606" s="1" t="str">
        <f>HYPERLINK("https://files.afu.se/Downloads/Transcripts/Fade%20to%20Black%20(Jimmy%20Church)/2020 12 22 - FADE TO BLACK Radio - Ep. 1349 FADE to BLACK Jimmy Church w  James Fox   The Phenomenon Documentary_oCor9Fr-Jhc - transcript (automated).pdf","Transcript Link")</f>
        <v>Transcript Link</v>
      </c>
      <c r="M606" s="2" t="str">
        <f>HYPERLINK("https://files.afu.se/Downloads/Transcripts/Fade%20to%20Black%20(Jimmy%20Church)/2020 12 22 - FADE TO BLACK Radio - Ep. 1349 FADE to BLACK Jimmy Church w  James Fox   The Phenomenon Documentary_oCor9Fr-Jhc - transcript (automated).pdf","Transcript Link")</f>
        <v>Transcript Link</v>
      </c>
    </row>
    <row r="607" spans="1:13" ht="409.5">
      <c r="A607" s="1" t="s">
        <v>2919</v>
      </c>
      <c r="B607" s="1" t="s">
        <v>13</v>
      </c>
      <c r="C607" s="4" t="s">
        <v>2920</v>
      </c>
      <c r="D607" s="1" t="s">
        <v>2921</v>
      </c>
      <c r="E607" s="1" t="s">
        <v>2922</v>
      </c>
      <c r="F607" s="4" t="s">
        <v>5267</v>
      </c>
      <c r="G607" s="1" t="s">
        <v>17</v>
      </c>
      <c r="H607" s="1" t="s">
        <v>18</v>
      </c>
      <c r="I607" s="1" t="s">
        <v>19</v>
      </c>
      <c r="J607" s="1" t="s">
        <v>2923</v>
      </c>
      <c r="K607" s="1" t="s">
        <v>21</v>
      </c>
      <c r="L607" s="1" t="str">
        <f>HYPERLINK("https://files.afu.se/Downloads/Transcripts/Fade%20to%20Black%20(Jimmy%20Church)/2020 12 21 - FADE TO BLACK Radio - Ep. 1348 FADE to BLACK Jimmy Church w  Ryan Sprague   Somewhere in the Skies_S30LqG0E2Ao - transcript (automated).pdf","Transcript Link")</f>
        <v>Transcript Link</v>
      </c>
      <c r="M607" s="2" t="str">
        <f>HYPERLINK("https://files.afu.se/Downloads/Transcripts/Fade%20to%20Black%20(Jimmy%20Church)/2020 12 21 - FADE TO BLACK Radio - Ep. 1348 FADE to BLACK Jimmy Church w  Ryan Sprague   Somewhere in the Skies_S30LqG0E2Ao - transcript (automated).pdf","Transcript Link")</f>
        <v>Transcript Link</v>
      </c>
    </row>
    <row r="608" spans="1:13" ht="409.5">
      <c r="A608" s="1" t="s">
        <v>2924</v>
      </c>
      <c r="B608" s="1" t="s">
        <v>13</v>
      </c>
      <c r="C608" s="4" t="s">
        <v>2925</v>
      </c>
      <c r="D608" s="1" t="s">
        <v>2926</v>
      </c>
      <c r="E608" s="1" t="s">
        <v>2927</v>
      </c>
      <c r="F608" s="4" t="s">
        <v>5267</v>
      </c>
      <c r="G608" s="1" t="s">
        <v>17</v>
      </c>
      <c r="H608" s="1" t="s">
        <v>18</v>
      </c>
      <c r="I608" s="1" t="s">
        <v>19</v>
      </c>
      <c r="J608" s="1" t="s">
        <v>2928</v>
      </c>
      <c r="K608" s="1" t="s">
        <v>21</v>
      </c>
      <c r="L608" s="1" t="str">
        <f>HYPERLINK("https://files.afu.se/Downloads/Transcripts/Fade%20to%20Black%20(Jimmy%20Church)/2020 12 17 - FADE TO BLACK Radio - Ep. 1347 FADE to BLACK Jimmy Church   FADERNIGHT   7th Anniversary Special_j8VCiy3ic7s - transcript (automated).pdf","Transcript Link")</f>
        <v>Transcript Link</v>
      </c>
      <c r="M608" s="2" t="str">
        <f>HYPERLINK("https://files.afu.se/Downloads/Transcripts/Fade%20to%20Black%20(Jimmy%20Church)/2020 12 17 - FADE TO BLACK Radio - Ep. 1347 FADE to BLACK Jimmy Church   FADERNIGHT   7th Anniversary Special_j8VCiy3ic7s - transcript (automated).pdf","Transcript Link")</f>
        <v>Transcript Link</v>
      </c>
    </row>
    <row r="609" spans="1:13" ht="409.5">
      <c r="A609" s="1" t="s">
        <v>2929</v>
      </c>
      <c r="B609" s="1" t="s">
        <v>13</v>
      </c>
      <c r="C609" s="4" t="s">
        <v>2930</v>
      </c>
      <c r="D609" s="1" t="s">
        <v>2931</v>
      </c>
      <c r="E609" s="1" t="s">
        <v>2932</v>
      </c>
      <c r="F609" s="4" t="s">
        <v>5267</v>
      </c>
      <c r="G609" s="1" t="s">
        <v>17</v>
      </c>
      <c r="H609" s="1" t="s">
        <v>18</v>
      </c>
      <c r="I609" s="1" t="s">
        <v>19</v>
      </c>
      <c r="J609" s="1" t="s">
        <v>2933</v>
      </c>
      <c r="K609" s="1" t="s">
        <v>21</v>
      </c>
      <c r="L609" s="1" t="str">
        <f>HYPERLINK("https://files.afu.se/Downloads/Transcripts/Fade%20to%20Black%20(Jimmy%20Church)/2020 12 16 - FADE TO BLACK Radio - Ep. 1346 FADE to BLACK Jimmy Church w  Billy Carson   Book   Woke Doesn't Mean Broke _UF3Em4IN72k - transcript (automated).pdf","Transcript Link")</f>
        <v>Transcript Link</v>
      </c>
      <c r="M609" s="2" t="str">
        <f>HYPERLINK("https://files.afu.se/Downloads/Transcripts/Fade%20to%20Black%20(Jimmy%20Church)/2020 12 16 - FADE TO BLACK Radio - Ep. 1346 FADE to BLACK Jimmy Church w  Billy Carson   Book   Woke Doesn't Mean Broke _UF3Em4IN72k - transcript (automated).pdf","Transcript Link")</f>
        <v>Transcript Link</v>
      </c>
    </row>
    <row r="610" spans="1:13" ht="409.5">
      <c r="A610" s="1" t="s">
        <v>2934</v>
      </c>
      <c r="B610" s="1" t="s">
        <v>13</v>
      </c>
      <c r="C610" s="4" t="s">
        <v>2935</v>
      </c>
      <c r="D610" s="1" t="s">
        <v>2936</v>
      </c>
      <c r="E610" s="1" t="s">
        <v>2937</v>
      </c>
      <c r="F610" s="4" t="s">
        <v>5267</v>
      </c>
      <c r="G610" s="1" t="s">
        <v>17</v>
      </c>
      <c r="H610" s="1" t="s">
        <v>18</v>
      </c>
      <c r="I610" s="1" t="s">
        <v>19</v>
      </c>
      <c r="J610" s="1" t="s">
        <v>2938</v>
      </c>
      <c r="K610" s="1" t="s">
        <v>21</v>
      </c>
      <c r="L610" s="1">
        <v>0</v>
      </c>
      <c r="M610" s="2">
        <v>0</v>
      </c>
    </row>
    <row r="611" spans="1:13" ht="409.5">
      <c r="A611" s="1" t="s">
        <v>2939</v>
      </c>
      <c r="B611" s="1" t="s">
        <v>13</v>
      </c>
      <c r="C611" s="4" t="s">
        <v>2940</v>
      </c>
      <c r="D611" s="1" t="s">
        <v>2941</v>
      </c>
      <c r="E611" s="1" t="s">
        <v>2942</v>
      </c>
      <c r="F611" s="4" t="s">
        <v>5267</v>
      </c>
      <c r="G611" s="1" t="s">
        <v>17</v>
      </c>
      <c r="H611" s="1" t="s">
        <v>18</v>
      </c>
      <c r="I611" s="1" t="s">
        <v>19</v>
      </c>
      <c r="J611" s="1" t="s">
        <v>2943</v>
      </c>
      <c r="K611" s="1" t="s">
        <v>21</v>
      </c>
      <c r="L611" s="1" t="str">
        <f>HYPERLINK("https://files.afu.se/Downloads/Transcripts/Fade%20to%20Black%20(Jimmy%20Church)/2020 12 14 - FADE TO BLACK Radio - Ep. 1344 FADE to BLACK Jimmy Church w  Micah Hanks   'Leaked' F18 UFO UAP Image_qnQXVVha7Fw - transcript (automated).pdf","Transcript Link")</f>
        <v>Transcript Link</v>
      </c>
      <c r="M611" s="2" t="str">
        <f>HYPERLINK("https://files.afu.se/Downloads/Transcripts/Fade%20to%20Black%20(Jimmy%20Church)/2020 12 14 - FADE TO BLACK Radio - Ep. 1344 FADE to BLACK Jimmy Church w  Micah Hanks   'Leaked' F18 UFO UAP Image_qnQXVVha7Fw - transcript (automated).pdf","Transcript Link")</f>
        <v>Transcript Link</v>
      </c>
    </row>
    <row r="612" spans="1:13" ht="409.5">
      <c r="A612" s="1" t="s">
        <v>2944</v>
      </c>
      <c r="B612" s="1" t="s">
        <v>13</v>
      </c>
      <c r="C612" s="4" t="s">
        <v>2945</v>
      </c>
      <c r="D612" s="1" t="s">
        <v>2946</v>
      </c>
      <c r="E612" s="1" t="s">
        <v>2947</v>
      </c>
      <c r="F612" s="4" t="s">
        <v>5267</v>
      </c>
      <c r="G612" s="1" t="s">
        <v>17</v>
      </c>
      <c r="H612" s="1" t="s">
        <v>18</v>
      </c>
      <c r="I612" s="1" t="s">
        <v>19</v>
      </c>
      <c r="J612" s="1" t="s">
        <v>2948</v>
      </c>
      <c r="K612" s="1" t="s">
        <v>21</v>
      </c>
      <c r="L612" s="1" t="str">
        <f>HYPERLINK("https://files.afu.se/Downloads/Transcripts/Fade%20to%20Black%20(Jimmy%20Church)/2020 12 10 - FADE TO BLACK Radio - Ep. 1343 FADE to BLACK Jimmy Church is BACK from Rona Vacation! Open Lines!!!_LJvg8fDztoA - transcript (automated).pdf","Transcript Link")</f>
        <v>Transcript Link</v>
      </c>
      <c r="M612" s="2" t="str">
        <f>HYPERLINK("https://files.afu.se/Downloads/Transcripts/Fade%20to%20Black%20(Jimmy%20Church)/2020 12 10 - FADE TO BLACK Radio - Ep. 1343 FADE to BLACK Jimmy Church is BACK from Rona Vacation! Open Lines!!!_LJvg8fDztoA - transcript (automated).pdf","Transcript Link")</f>
        <v>Transcript Link</v>
      </c>
    </row>
    <row r="613" spans="1:13" ht="409.5">
      <c r="A613" s="1" t="s">
        <v>2949</v>
      </c>
      <c r="B613" s="1" t="s">
        <v>13</v>
      </c>
      <c r="C613" s="4" t="s">
        <v>2950</v>
      </c>
      <c r="D613" s="1" t="s">
        <v>2951</v>
      </c>
      <c r="E613" s="1" t="s">
        <v>2952</v>
      </c>
      <c r="F613" s="4" t="s">
        <v>5267</v>
      </c>
      <c r="G613" s="1" t="s">
        <v>17</v>
      </c>
      <c r="H613" s="1" t="s">
        <v>18</v>
      </c>
      <c r="I613" s="1" t="s">
        <v>19</v>
      </c>
      <c r="J613" s="1" t="s">
        <v>2953</v>
      </c>
      <c r="K613" s="1" t="s">
        <v>21</v>
      </c>
      <c r="L613" s="1" t="str">
        <f>HYPERLINK("https://files.afu.se/Downloads/Transcripts/Fade%20to%20Black%20(Jimmy%20Church)/2020 12 09 - FADE TO BLACK Radio - Ep. 1342 FADE to BLACK Jimmy Church w  Richard Dolan   The Alien Agendas  REPLAY_F035KBsmaNk - transcript (automated).pdf","Transcript Link")</f>
        <v>Transcript Link</v>
      </c>
      <c r="M613" s="2" t="str">
        <f>HYPERLINK("https://files.afu.se/Downloads/Transcripts/Fade%20to%20Black%20(Jimmy%20Church)/2020 12 09 - FADE TO BLACK Radio - Ep. 1342 FADE to BLACK Jimmy Church w  Richard Dolan   The Alien Agendas  REPLAY_F035KBsmaNk - transcript (automated).pdf","Transcript Link")</f>
        <v>Transcript Link</v>
      </c>
    </row>
    <row r="614" spans="1:13" ht="409.5">
      <c r="A614" s="1" t="s">
        <v>2954</v>
      </c>
      <c r="B614" s="1" t="s">
        <v>13</v>
      </c>
      <c r="C614" s="4" t="s">
        <v>2955</v>
      </c>
      <c r="D614" s="1" t="s">
        <v>2956</v>
      </c>
      <c r="E614" s="1" t="s">
        <v>2957</v>
      </c>
      <c r="F614" s="4" t="s">
        <v>5267</v>
      </c>
      <c r="G614" s="1" t="s">
        <v>17</v>
      </c>
      <c r="H614" s="1" t="s">
        <v>18</v>
      </c>
      <c r="I614" s="1" t="s">
        <v>19</v>
      </c>
      <c r="J614" s="1" t="s">
        <v>2958</v>
      </c>
      <c r="K614" s="1" t="s">
        <v>21</v>
      </c>
      <c r="L614" s="1" t="str">
        <f>HYPERLINK("https://files.afu.se/Downloads/Transcripts/Fade%20to%20Black%20(Jimmy%20Church)/2020 12 08 - FADE TO BLACK Radio - Ep. 1341 FADE to BLACK Jimmy Church    FADERNIGHT   Open-Lines REPLAY_i7mSkSQ2IWY - transcript (automated).pdf","Transcript Link")</f>
        <v>Transcript Link</v>
      </c>
      <c r="M614" s="2" t="str">
        <f>HYPERLINK("https://files.afu.se/Downloads/Transcripts/Fade%20to%20Black%20(Jimmy%20Church)/2020 12 08 - FADE TO BLACK Radio - Ep. 1341 FADE to BLACK Jimmy Church    FADERNIGHT   Open-Lines REPLAY_i7mSkSQ2IWY - transcript (automated).pdf","Transcript Link")</f>
        <v>Transcript Link</v>
      </c>
    </row>
    <row r="615" spans="1:13" ht="409.5">
      <c r="A615" s="1" t="s">
        <v>2959</v>
      </c>
      <c r="B615" s="1" t="s">
        <v>13</v>
      </c>
      <c r="C615" s="4" t="s">
        <v>2960</v>
      </c>
      <c r="D615" s="1" t="s">
        <v>2961</v>
      </c>
      <c r="E615" s="1" t="s">
        <v>2962</v>
      </c>
      <c r="F615" s="4" t="s">
        <v>5267</v>
      </c>
      <c r="G615" s="1" t="s">
        <v>17</v>
      </c>
      <c r="H615" s="1" t="s">
        <v>18</v>
      </c>
      <c r="I615" s="1" t="s">
        <v>19</v>
      </c>
      <c r="J615" s="1" t="s">
        <v>2963</v>
      </c>
      <c r="K615" s="1" t="s">
        <v>21</v>
      </c>
      <c r="L615" s="1">
        <v>0</v>
      </c>
      <c r="M615" s="2">
        <v>0</v>
      </c>
    </row>
    <row r="616" spans="1:13" ht="409.5">
      <c r="A616" s="1" t="s">
        <v>2964</v>
      </c>
      <c r="B616" s="1" t="s">
        <v>13</v>
      </c>
      <c r="C616" s="4" t="s">
        <v>2965</v>
      </c>
      <c r="D616" s="1" t="s">
        <v>2966</v>
      </c>
      <c r="E616" s="1" t="s">
        <v>2967</v>
      </c>
      <c r="F616" s="4" t="s">
        <v>5267</v>
      </c>
      <c r="G616" s="1" t="s">
        <v>17</v>
      </c>
      <c r="H616" s="1" t="s">
        <v>18</v>
      </c>
      <c r="I616" s="1" t="s">
        <v>19</v>
      </c>
      <c r="J616" s="1" t="s">
        <v>2968</v>
      </c>
      <c r="K616" s="1" t="s">
        <v>21</v>
      </c>
      <c r="L616" s="1" t="str">
        <f>HYPERLINK("https://files.afu.se/Downloads/Transcripts/Fade%20to%20Black%20(Jimmy%20Church)/2020 12 03 - FADE TO BLACK Radio - Ep. 1339 FADE to BLACK Jimmy Church w  Linda Moulton Howe   Annual LMH Holiday Special Event_yLvV1CeGXiU - transcript (automated).pdf","Transcript Link")</f>
        <v>Transcript Link</v>
      </c>
      <c r="M616" s="2" t="str">
        <f>HYPERLINK("https://files.afu.se/Downloads/Transcripts/Fade%20to%20Black%20(Jimmy%20Church)/2020 12 03 - FADE TO BLACK Radio - Ep. 1339 FADE to BLACK Jimmy Church w  Linda Moulton Howe   Annual LMH Holiday Special Event_yLvV1CeGXiU - transcript (automated).pdf","Transcript Link")</f>
        <v>Transcript Link</v>
      </c>
    </row>
    <row r="617" spans="1:13" ht="409.5">
      <c r="A617" s="1" t="s">
        <v>2969</v>
      </c>
      <c r="B617" s="1" t="s">
        <v>13</v>
      </c>
      <c r="C617" s="4" t="s">
        <v>2970</v>
      </c>
      <c r="D617" s="1" t="s">
        <v>2971</v>
      </c>
      <c r="E617" s="1" t="s">
        <v>2972</v>
      </c>
      <c r="F617" s="4" t="s">
        <v>5267</v>
      </c>
      <c r="G617" s="1" t="s">
        <v>17</v>
      </c>
      <c r="H617" s="1" t="s">
        <v>18</v>
      </c>
      <c r="I617" s="1" t="s">
        <v>19</v>
      </c>
      <c r="J617" s="1" t="s">
        <v>2973</v>
      </c>
      <c r="K617" s="1" t="s">
        <v>21</v>
      </c>
      <c r="L617" s="1" t="str">
        <f>HYPERLINK("https://files.afu.se/Downloads/Transcripts/Fade%20to%20Black%20(Jimmy%20Church)/2020 12 02 - FADE TO BLACK Radio - Ep. 1338 FADE to BLACK Jimmy Church w  Richard Dolan   New Book  The Alien Agendas_0kB_CyqQQJg - transcript (automated).pdf","Transcript Link")</f>
        <v>Transcript Link</v>
      </c>
      <c r="M617" s="2" t="str">
        <f>HYPERLINK("https://files.afu.se/Downloads/Transcripts/Fade%20to%20Black%20(Jimmy%20Church)/2020 12 02 - FADE TO BLACK Radio - Ep. 1338 FADE to BLACK Jimmy Church w  Richard Dolan   New Book  The Alien Agendas_0kB_CyqQQJg - transcript (automated).pdf","Transcript Link")</f>
        <v>Transcript Link</v>
      </c>
    </row>
    <row r="618" spans="1:13" ht="409.5">
      <c r="A618" s="1" t="s">
        <v>2974</v>
      </c>
      <c r="B618" s="1" t="s">
        <v>13</v>
      </c>
      <c r="C618" s="4" t="s">
        <v>2975</v>
      </c>
      <c r="D618" s="1" t="s">
        <v>2976</v>
      </c>
      <c r="E618" s="1" t="s">
        <v>2977</v>
      </c>
      <c r="F618" s="4" t="s">
        <v>5267</v>
      </c>
      <c r="G618" s="1" t="s">
        <v>17</v>
      </c>
      <c r="H618" s="1" t="s">
        <v>18</v>
      </c>
      <c r="I618" s="1" t="s">
        <v>19</v>
      </c>
      <c r="J618" s="1" t="s">
        <v>2978</v>
      </c>
      <c r="K618" s="1" t="s">
        <v>21</v>
      </c>
      <c r="L618" s="1" t="str">
        <f>HYPERLINK("https://files.afu.se/Downloads/Transcripts/Fade%20to%20Black%20(Jimmy%20Church)/2020 12 01 - FADE TO BLACK Radio - Ep. 1337 FADE to BLACK Jimmy Church   FADERNIGHT   Open-Lines_4h63q6bQPNk - transcript (automated).pdf","Transcript Link")</f>
        <v>Transcript Link</v>
      </c>
      <c r="M618" s="2" t="str">
        <f>HYPERLINK("https://files.afu.se/Downloads/Transcripts/Fade%20to%20Black%20(Jimmy%20Church)/2020 12 01 - FADE TO BLACK Radio - Ep. 1337 FADE to BLACK Jimmy Church   FADERNIGHT   Open-Lines_4h63q6bQPNk - transcript (automated).pdf","Transcript Link")</f>
        <v>Transcript Link</v>
      </c>
    </row>
    <row r="619" spans="1:13" ht="409.5">
      <c r="A619" s="1" t="s">
        <v>2979</v>
      </c>
      <c r="B619" s="1" t="s">
        <v>13</v>
      </c>
      <c r="C619" s="4" t="s">
        <v>2980</v>
      </c>
      <c r="D619" s="1" t="s">
        <v>2981</v>
      </c>
      <c r="E619" s="1" t="s">
        <v>2982</v>
      </c>
      <c r="F619" s="4" t="s">
        <v>5267</v>
      </c>
      <c r="G619" s="1" t="s">
        <v>17</v>
      </c>
      <c r="H619" s="1" t="s">
        <v>18</v>
      </c>
      <c r="I619" s="1" t="s">
        <v>19</v>
      </c>
      <c r="J619" s="1" t="s">
        <v>2983</v>
      </c>
      <c r="K619" s="1" t="s">
        <v>21</v>
      </c>
      <c r="L619" s="1">
        <v>0</v>
      </c>
      <c r="M619" s="2">
        <v>0</v>
      </c>
    </row>
    <row r="620" spans="1:13" ht="315">
      <c r="A620" s="1" t="s">
        <v>2984</v>
      </c>
      <c r="B620" s="1" t="s">
        <v>13</v>
      </c>
      <c r="C620" s="4" t="s">
        <v>2985</v>
      </c>
      <c r="D620" s="1" t="s">
        <v>2986</v>
      </c>
      <c r="E620" s="1" t="s">
        <v>2987</v>
      </c>
      <c r="F620" s="4" t="s">
        <v>5267</v>
      </c>
      <c r="G620" s="1" t="s">
        <v>17</v>
      </c>
      <c r="H620" s="1" t="s">
        <v>18</v>
      </c>
      <c r="I620" s="1" t="s">
        <v>19</v>
      </c>
      <c r="J620" s="1" t="s">
        <v>2988</v>
      </c>
      <c r="K620" s="1" t="s">
        <v>21</v>
      </c>
      <c r="L620" s="1" t="str">
        <f>HYPERLINK("https://files.afu.se/Downloads/Transcripts/Fade%20to%20Black%20(Jimmy%20Church)/2020 11 25 - FADE TO BLACK Radio - Ep. 1335 FADE to BLACK Jimmy Church w  Rick DeLano   Replay_EI6bVcR12Ms - transcript (automated).pdf","Transcript Link")</f>
        <v>Transcript Link</v>
      </c>
      <c r="M620" s="2" t="str">
        <f>HYPERLINK("https://files.afu.se/Downloads/Transcripts/Fade%20to%20Black%20(Jimmy%20Church)/2020 11 25 - FADE TO BLACK Radio - Ep. 1335 FADE to BLACK Jimmy Church w  Rick DeLano   Replay_EI6bVcR12Ms - transcript (automated).pdf","Transcript Link")</f>
        <v>Transcript Link</v>
      </c>
    </row>
    <row r="621" spans="1:13" ht="375">
      <c r="A621" s="1" t="s">
        <v>2989</v>
      </c>
      <c r="B621" s="1" t="s">
        <v>13</v>
      </c>
      <c r="C621" s="4" t="s">
        <v>2990</v>
      </c>
      <c r="D621" s="1" t="s">
        <v>2991</v>
      </c>
      <c r="E621" s="1" t="s">
        <v>2992</v>
      </c>
      <c r="F621" s="4" t="s">
        <v>5267</v>
      </c>
      <c r="G621" s="1" t="s">
        <v>17</v>
      </c>
      <c r="H621" s="1" t="s">
        <v>18</v>
      </c>
      <c r="I621" s="1" t="s">
        <v>19</v>
      </c>
      <c r="J621" s="1" t="s">
        <v>2993</v>
      </c>
      <c r="K621" s="1" t="s">
        <v>21</v>
      </c>
      <c r="L621" s="1" t="str">
        <f>HYPERLINK("https://files.afu.se/Downloads/Transcripts/Fade%20to%20Black%20(Jimmy%20Church)/2020 11 24 - FADE TO BLACK Radio - Ep. 1334 FADE to BLACK Jimmy Church   YouTube AMA   Ask Me Anything_3dexE63mdbI - transcript (automated).pdf","Transcript Link")</f>
        <v>Transcript Link</v>
      </c>
      <c r="M621" s="2" t="str">
        <f>HYPERLINK("https://files.afu.se/Downloads/Transcripts/Fade%20to%20Black%20(Jimmy%20Church)/2020 11 24 - FADE TO BLACK Radio - Ep. 1334 FADE to BLACK Jimmy Church   YouTube AMA   Ask Me Anything_3dexE63mdbI - transcript (automated).pdf","Transcript Link")</f>
        <v>Transcript Link</v>
      </c>
    </row>
    <row r="622" spans="1:13" ht="409.5">
      <c r="A622" s="1" t="s">
        <v>2994</v>
      </c>
      <c r="B622" s="1" t="s">
        <v>13</v>
      </c>
      <c r="C622" s="4" t="s">
        <v>2995</v>
      </c>
      <c r="D622" s="1" t="s">
        <v>2996</v>
      </c>
      <c r="E622" s="1" t="s">
        <v>2997</v>
      </c>
      <c r="F622" s="4" t="s">
        <v>5267</v>
      </c>
      <c r="G622" s="1" t="s">
        <v>17</v>
      </c>
      <c r="H622" s="1" t="s">
        <v>18</v>
      </c>
      <c r="I622" s="1" t="s">
        <v>19</v>
      </c>
      <c r="J622" s="1" t="s">
        <v>2998</v>
      </c>
      <c r="K622" s="1" t="s">
        <v>21</v>
      </c>
      <c r="L622" s="1" t="str">
        <f>HYPERLINK("https://files.afu.se/Downloads/Transcripts/Fade%20to%20Black%20(Jimmy%20Church)/2020 11 23 - FADE TO BLACK Radio - Ep. 1333 FADE to BLACK Jimmy Church w  James Redfield   Staying Positive in a Negative World_IYkScs0FmvU - transcript (automated).pdf","Transcript Link")</f>
        <v>Transcript Link</v>
      </c>
      <c r="M622" s="2" t="str">
        <f>HYPERLINK("https://files.afu.se/Downloads/Transcripts/Fade%20to%20Black%20(Jimmy%20Church)/2020 11 23 - FADE TO BLACK Radio - Ep. 1333 FADE to BLACK Jimmy Church w  James Redfield   Staying Positive in a Negative World_IYkScs0FmvU - transcript (automated).pdf","Transcript Link")</f>
        <v>Transcript Link</v>
      </c>
    </row>
    <row r="623" spans="1:13" ht="409.5">
      <c r="A623" s="1" t="s">
        <v>2999</v>
      </c>
      <c r="B623" s="1" t="s">
        <v>13</v>
      </c>
      <c r="C623" s="4" t="s">
        <v>3000</v>
      </c>
      <c r="D623" s="1" t="s">
        <v>3001</v>
      </c>
      <c r="E623" s="1" t="s">
        <v>3002</v>
      </c>
      <c r="F623" s="4" t="s">
        <v>5267</v>
      </c>
      <c r="G623" s="1" t="s">
        <v>17</v>
      </c>
      <c r="H623" s="1" t="s">
        <v>18</v>
      </c>
      <c r="I623" s="1" t="s">
        <v>19</v>
      </c>
      <c r="J623" s="1" t="s">
        <v>3003</v>
      </c>
      <c r="K623" s="1" t="s">
        <v>21</v>
      </c>
      <c r="L623" s="1" t="str">
        <f>HYPERLINK("https://files.afu.se/Downloads/Transcripts/Fade%20to%20Black%20(Jimmy%20Church)/2020 11 19 - FADE TO BLACK Radio - Ep. 1332 FADE to BLACK Jimmy Church   FADERNIGHT   Open-Lines!_FILvKa36ZDg - transcript (automated).pdf","Transcript Link")</f>
        <v>Transcript Link</v>
      </c>
      <c r="M623" s="2" t="str">
        <f>HYPERLINK("https://files.afu.se/Downloads/Transcripts/Fade%20to%20Black%20(Jimmy%20Church)/2020 11 19 - FADE TO BLACK Radio - Ep. 1332 FADE to BLACK Jimmy Church   FADERNIGHT   Open-Lines!_FILvKa36ZDg - transcript (automated).pdf","Transcript Link")</f>
        <v>Transcript Link</v>
      </c>
    </row>
    <row r="624" spans="1:13" ht="409.5">
      <c r="A624" s="1" t="s">
        <v>3004</v>
      </c>
      <c r="B624" s="1" t="s">
        <v>13</v>
      </c>
      <c r="C624" s="4" t="s">
        <v>3005</v>
      </c>
      <c r="D624" s="1" t="s">
        <v>3006</v>
      </c>
      <c r="E624" s="1" t="s">
        <v>3007</v>
      </c>
      <c r="F624" s="4" t="s">
        <v>5267</v>
      </c>
      <c r="G624" s="1" t="s">
        <v>17</v>
      </c>
      <c r="H624" s="1" t="s">
        <v>18</v>
      </c>
      <c r="I624" s="1" t="s">
        <v>19</v>
      </c>
      <c r="J624" s="1" t="s">
        <v>3008</v>
      </c>
      <c r="K624" s="1" t="s">
        <v>21</v>
      </c>
      <c r="L624" s="1">
        <v>0</v>
      </c>
      <c r="M624" s="2">
        <v>0</v>
      </c>
    </row>
    <row r="625" spans="1:13" ht="409.5">
      <c r="A625" s="1" t="s">
        <v>3009</v>
      </c>
      <c r="B625" s="1" t="s">
        <v>13</v>
      </c>
      <c r="C625" s="4" t="s">
        <v>3010</v>
      </c>
      <c r="D625" s="1" t="s">
        <v>3011</v>
      </c>
      <c r="E625" s="1" t="s">
        <v>3012</v>
      </c>
      <c r="F625" s="4" t="s">
        <v>5267</v>
      </c>
      <c r="G625" s="1" t="s">
        <v>17</v>
      </c>
      <c r="H625" s="1" t="s">
        <v>18</v>
      </c>
      <c r="I625" s="1" t="s">
        <v>19</v>
      </c>
      <c r="J625" s="1" t="s">
        <v>3013</v>
      </c>
      <c r="K625" s="1" t="s">
        <v>21</v>
      </c>
      <c r="L625" s="1" t="str">
        <f>HYPERLINK("https://files.afu.se/Downloads/Transcripts/Fade%20to%20Black%20(Jimmy%20Church)/2020 11 17 - FADE TO BLACK Radio - Ep. 1330 FADE to BLACK Jimmy Church w  Rick DeLano   New Film  'The End of Quantum Reality'_HJjv8lWbWRE - transcript (automated).pdf","Transcript Link")</f>
        <v>Transcript Link</v>
      </c>
      <c r="M625" s="2" t="str">
        <f>HYPERLINK("https://files.afu.se/Downloads/Transcripts/Fade%20to%20Black%20(Jimmy%20Church)/2020 11 17 - FADE TO BLACK Radio - Ep. 1330 FADE to BLACK Jimmy Church w  Rick DeLano   New Film  'The End of Quantum Reality'_HJjv8lWbWRE - transcript (automated).pdf","Transcript Link")</f>
        <v>Transcript Link</v>
      </c>
    </row>
    <row r="626" spans="1:13" ht="409.5">
      <c r="A626" s="1" t="s">
        <v>3014</v>
      </c>
      <c r="B626" s="1" t="s">
        <v>13</v>
      </c>
      <c r="C626" s="4" t="s">
        <v>3015</v>
      </c>
      <c r="D626" s="1" t="s">
        <v>3016</v>
      </c>
      <c r="E626" s="1" t="s">
        <v>3017</v>
      </c>
      <c r="F626" s="4" t="s">
        <v>5267</v>
      </c>
      <c r="G626" s="1" t="s">
        <v>17</v>
      </c>
      <c r="H626" s="1" t="s">
        <v>18</v>
      </c>
      <c r="I626" s="1" t="s">
        <v>19</v>
      </c>
      <c r="J626" s="1" t="s">
        <v>3018</v>
      </c>
      <c r="K626" s="1" t="s">
        <v>21</v>
      </c>
      <c r="L626" s="1" t="str">
        <f>HYPERLINK("https://files.afu.se/Downloads/Transcripts/Fade%20to%20Black%20(Jimmy%20Church)/2020 11 16 - FADE TO BLACK Radio - Ep. 1329 FADE to BLACK Jimmy Church w  Dave Schrader   The Holzer Files_kjISVu6yvn0 - transcript (automated).pdf","Transcript Link")</f>
        <v>Transcript Link</v>
      </c>
      <c r="M626" s="2" t="str">
        <f>HYPERLINK("https://files.afu.se/Downloads/Transcripts/Fade%20to%20Black%20(Jimmy%20Church)/2020 11 16 - FADE TO BLACK Radio - Ep. 1329 FADE to BLACK Jimmy Church w  Dave Schrader   The Holzer Files_kjISVu6yvn0 - transcript (automated).pdf","Transcript Link")</f>
        <v>Transcript Link</v>
      </c>
    </row>
    <row r="627" spans="1:13" ht="409.5">
      <c r="A627" s="1" t="s">
        <v>3019</v>
      </c>
      <c r="B627" s="1" t="s">
        <v>13</v>
      </c>
      <c r="C627" s="4" t="s">
        <v>3020</v>
      </c>
      <c r="D627" s="1" t="s">
        <v>3021</v>
      </c>
      <c r="E627" s="1" t="s">
        <v>3022</v>
      </c>
      <c r="F627" s="4" t="s">
        <v>5267</v>
      </c>
      <c r="G627" s="1" t="s">
        <v>17</v>
      </c>
      <c r="H627" s="1" t="s">
        <v>18</v>
      </c>
      <c r="I627" s="1" t="s">
        <v>19</v>
      </c>
      <c r="J627" s="1" t="s">
        <v>3023</v>
      </c>
      <c r="K627" s="1" t="s">
        <v>21</v>
      </c>
      <c r="L627" s="1" t="str">
        <f>HYPERLINK("https://files.afu.se/Downloads/Transcripts/Fade%20to%20Black%20(Jimmy%20Church)/2020 11 12 - FADE TO BLACK Radio - Ep. 1328 FADE to BLACK Jimmy Church   FADERNIGHT   Open-Lines_mDmZhCaV4PE - transcript (automated).pdf","Transcript Link")</f>
        <v>Transcript Link</v>
      </c>
      <c r="M627" s="2" t="str">
        <f>HYPERLINK("https://files.afu.se/Downloads/Transcripts/Fade%20to%20Black%20(Jimmy%20Church)/2020 11 12 - FADE TO BLACK Radio - Ep. 1328 FADE to BLACK Jimmy Church   FADERNIGHT   Open-Lines_mDmZhCaV4PE - transcript (automated).pdf","Transcript Link")</f>
        <v>Transcript Link</v>
      </c>
    </row>
    <row r="628" spans="1:13" ht="409.5">
      <c r="A628" s="1" t="s">
        <v>3024</v>
      </c>
      <c r="B628" s="1" t="s">
        <v>13</v>
      </c>
      <c r="C628" s="4" t="s">
        <v>3025</v>
      </c>
      <c r="D628" s="1" t="s">
        <v>3026</v>
      </c>
      <c r="E628" s="1" t="s">
        <v>3027</v>
      </c>
      <c r="F628" s="4" t="s">
        <v>5267</v>
      </c>
      <c r="G628" s="1" t="s">
        <v>17</v>
      </c>
      <c r="H628" s="1" t="s">
        <v>18</v>
      </c>
      <c r="I628" s="1" t="s">
        <v>19</v>
      </c>
      <c r="J628" s="1" t="s">
        <v>3028</v>
      </c>
      <c r="K628" s="1" t="s">
        <v>21</v>
      </c>
      <c r="L628" s="1">
        <v>0</v>
      </c>
      <c r="M628" s="2">
        <v>0</v>
      </c>
    </row>
    <row r="629" spans="1:13" ht="409.5">
      <c r="A629" s="1" t="s">
        <v>3029</v>
      </c>
      <c r="B629" s="1" t="s">
        <v>13</v>
      </c>
      <c r="C629" s="4" t="s">
        <v>3030</v>
      </c>
      <c r="D629" s="1" t="s">
        <v>3031</v>
      </c>
      <c r="E629" s="1" t="s">
        <v>3032</v>
      </c>
      <c r="F629" s="4" t="s">
        <v>5267</v>
      </c>
      <c r="G629" s="1" t="s">
        <v>17</v>
      </c>
      <c r="H629" s="1" t="s">
        <v>18</v>
      </c>
      <c r="I629" s="1" t="s">
        <v>19</v>
      </c>
      <c r="J629" s="1" t="s">
        <v>3033</v>
      </c>
      <c r="K629" s="1" t="s">
        <v>21</v>
      </c>
      <c r="L629" s="1" t="str">
        <f>HYPERLINK("https://files.afu.se/Downloads/Transcripts/Fade%20to%20Black%20(Jimmy%20Church)/2020 11 10 - FADE TO BLACK Radio - Ep. 1326 FADE to BLACK Jimmy Church w  Steve LaPlume   The Second Rendlesham Event_zXHfHwyYWBg - transcript (automated).pdf","Transcript Link")</f>
        <v>Transcript Link</v>
      </c>
      <c r="M629" s="2" t="str">
        <f>HYPERLINK("https://files.afu.se/Downloads/Transcripts/Fade%20to%20Black%20(Jimmy%20Church)/2020 11 10 - FADE TO BLACK Radio - Ep. 1326 FADE to BLACK Jimmy Church w  Steve LaPlume   The Second Rendlesham Event_zXHfHwyYWBg - transcript (automated).pdf","Transcript Link")</f>
        <v>Transcript Link</v>
      </c>
    </row>
    <row r="630" spans="1:13" ht="409.5">
      <c r="A630" s="1" t="s">
        <v>3034</v>
      </c>
      <c r="B630" s="1" t="s">
        <v>13</v>
      </c>
      <c r="C630" s="4" t="s">
        <v>3035</v>
      </c>
      <c r="D630" s="1" t="s">
        <v>3036</v>
      </c>
      <c r="E630" s="1" t="s">
        <v>3037</v>
      </c>
      <c r="F630" s="4" t="s">
        <v>5267</v>
      </c>
      <c r="G630" s="1" t="s">
        <v>17</v>
      </c>
      <c r="H630" s="1" t="s">
        <v>18</v>
      </c>
      <c r="I630" s="1" t="s">
        <v>19</v>
      </c>
      <c r="J630" s="1" t="s">
        <v>3038</v>
      </c>
      <c r="K630" s="1" t="s">
        <v>21</v>
      </c>
      <c r="L630" s="1" t="str">
        <f>HYPERLINK("https://files.afu.se/Downloads/Transcripts/Fade%20to%20Black%20(Jimmy%20Church)/2020 11 09 - FADE TO BLACK Radio - Ep. 1325 FADE to BLACK Jimmy Church w  Chad Calek   New film   Phantom Rider _c2TCPhi2Se8 - transcript (automated).pdf","Transcript Link")</f>
        <v>Transcript Link</v>
      </c>
      <c r="M630" s="2" t="str">
        <f>HYPERLINK("https://files.afu.se/Downloads/Transcripts/Fade%20to%20Black%20(Jimmy%20Church)/2020 11 09 - FADE TO BLACK Radio - Ep. 1325 FADE to BLACK Jimmy Church w  Chad Calek   New film   Phantom Rider _c2TCPhi2Se8 - transcript (automated).pdf","Transcript Link")</f>
        <v>Transcript Link</v>
      </c>
    </row>
    <row r="631" spans="1:13" ht="409.5">
      <c r="A631" s="1" t="s">
        <v>3039</v>
      </c>
      <c r="B631" s="1" t="s">
        <v>13</v>
      </c>
      <c r="C631" s="4" t="s">
        <v>3040</v>
      </c>
      <c r="D631" s="1" t="s">
        <v>3041</v>
      </c>
      <c r="E631" s="1" t="s">
        <v>3042</v>
      </c>
      <c r="F631" s="4" t="s">
        <v>5267</v>
      </c>
      <c r="G631" s="1" t="s">
        <v>17</v>
      </c>
      <c r="H631" s="1" t="s">
        <v>18</v>
      </c>
      <c r="I631" s="1" t="s">
        <v>19</v>
      </c>
      <c r="J631" s="1" t="s">
        <v>3043</v>
      </c>
      <c r="K631" s="1" t="s">
        <v>21</v>
      </c>
      <c r="L631" s="1" t="str">
        <f>HYPERLINK("https://files.afu.se/Downloads/Transcripts/Fade%20to%20Black%20(Jimmy%20Church)/2020 11 05 - FADE TO BLACK Radio - Ep. 1324 FADE to BLACK Jimmy Church   FADERNIGHT   Open-Lines_UlCCIwA8Ido - transcript (automated).pdf","Transcript Link")</f>
        <v>Transcript Link</v>
      </c>
      <c r="M631" s="2" t="str">
        <f>HYPERLINK("https://files.afu.se/Downloads/Transcripts/Fade%20to%20Black%20(Jimmy%20Church)/2020 11 05 - FADE TO BLACK Radio - Ep. 1324 FADE to BLACK Jimmy Church   FADERNIGHT   Open-Lines_UlCCIwA8Ido - transcript (automated).pdf","Transcript Link")</f>
        <v>Transcript Link</v>
      </c>
    </row>
    <row r="632" spans="1:13" ht="409.5">
      <c r="A632" s="1" t="s">
        <v>3044</v>
      </c>
      <c r="B632" s="1" t="s">
        <v>13</v>
      </c>
      <c r="C632" s="4" t="s">
        <v>3045</v>
      </c>
      <c r="D632" s="1" t="s">
        <v>3046</v>
      </c>
      <c r="E632" s="1" t="s">
        <v>3047</v>
      </c>
      <c r="F632" s="4" t="s">
        <v>5267</v>
      </c>
      <c r="G632" s="1" t="s">
        <v>17</v>
      </c>
      <c r="H632" s="1" t="s">
        <v>18</v>
      </c>
      <c r="I632" s="1" t="s">
        <v>19</v>
      </c>
      <c r="J632" s="1" t="s">
        <v>3048</v>
      </c>
      <c r="K632" s="1" t="s">
        <v>21</v>
      </c>
      <c r="L632" s="1" t="str">
        <f>HYPERLINK("https://files.afu.se/Downloads/Transcripts/Fade%20to%20Black%20(Jimmy%20Church)/2020 11 04 - FADE TO BLACK Radio - Ep. 1323 FADE to BLACK Jimmy Church   Election Night The Day After w  Jason Quitt_xsTClzJvJnE - transcript (automated).pdf","Transcript Link")</f>
        <v>Transcript Link</v>
      </c>
      <c r="M632" s="2" t="str">
        <f>HYPERLINK("https://files.afu.se/Downloads/Transcripts/Fade%20to%20Black%20(Jimmy%20Church)/2020 11 04 - FADE TO BLACK Radio - Ep. 1323 FADE to BLACK Jimmy Church   Election Night The Day After w  Jason Quitt_xsTClzJvJnE - transcript (automated).pdf","Transcript Link")</f>
        <v>Transcript Link</v>
      </c>
    </row>
    <row r="633" spans="1:13" ht="409.5">
      <c r="A633" s="1" t="s">
        <v>3049</v>
      </c>
      <c r="B633" s="1" t="s">
        <v>13</v>
      </c>
      <c r="C633" s="4" t="s">
        <v>3050</v>
      </c>
      <c r="D633" s="1" t="s">
        <v>3051</v>
      </c>
      <c r="E633" s="1" t="s">
        <v>3052</v>
      </c>
      <c r="F633" s="4" t="s">
        <v>5267</v>
      </c>
      <c r="G633" s="1" t="s">
        <v>17</v>
      </c>
      <c r="H633" s="1" t="s">
        <v>18</v>
      </c>
      <c r="I633" s="1" t="s">
        <v>19</v>
      </c>
      <c r="J633" s="1" t="s">
        <v>3053</v>
      </c>
      <c r="K633" s="1" t="s">
        <v>21</v>
      </c>
      <c r="L633" s="1" t="str">
        <f>HYPERLINK("https://files.afu.se/Downloads/Transcripts/Fade%20to%20Black%20(Jimmy%20Church)/2020 11 03 - FADE TO BLACK Radio - Ep. 1322 FADE to BLACK Jimmy Church   Election Night Special w  Race Hobbs and Jeff Harman_eip8GdC4aks - transcript (automated).pdf","Transcript Link")</f>
        <v>Transcript Link</v>
      </c>
      <c r="M633" s="2" t="str">
        <f>HYPERLINK("https://files.afu.se/Downloads/Transcripts/Fade%20to%20Black%20(Jimmy%20Church)/2020 11 03 - FADE TO BLACK Radio - Ep. 1322 FADE to BLACK Jimmy Church   Election Night Special w  Race Hobbs and Jeff Harman_eip8GdC4aks - transcript (automated).pdf","Transcript Link")</f>
        <v>Transcript Link</v>
      </c>
    </row>
    <row r="634" spans="1:13" ht="409.5">
      <c r="A634" s="1" t="s">
        <v>3054</v>
      </c>
      <c r="B634" s="1" t="s">
        <v>13</v>
      </c>
      <c r="C634" s="4" t="s">
        <v>3055</v>
      </c>
      <c r="D634" s="1" t="s">
        <v>3056</v>
      </c>
      <c r="E634" s="1" t="s">
        <v>3057</v>
      </c>
      <c r="F634" s="4" t="s">
        <v>5267</v>
      </c>
      <c r="G634" s="1" t="s">
        <v>17</v>
      </c>
      <c r="H634" s="1" t="s">
        <v>18</v>
      </c>
      <c r="I634" s="1" t="s">
        <v>19</v>
      </c>
      <c r="J634" s="1" t="s">
        <v>3058</v>
      </c>
      <c r="K634" s="1" t="s">
        <v>21</v>
      </c>
      <c r="L634" s="1">
        <v>0</v>
      </c>
      <c r="M634" s="2">
        <v>0</v>
      </c>
    </row>
    <row r="635" spans="1:13" ht="409.5">
      <c r="A635" s="1" t="s">
        <v>3059</v>
      </c>
      <c r="B635" s="1" t="s">
        <v>13</v>
      </c>
      <c r="C635" s="4" t="s">
        <v>3060</v>
      </c>
      <c r="D635" s="1" t="s">
        <v>3061</v>
      </c>
      <c r="E635" s="1" t="s">
        <v>3062</v>
      </c>
      <c r="F635" s="4" t="s">
        <v>5267</v>
      </c>
      <c r="G635" s="1" t="s">
        <v>17</v>
      </c>
      <c r="H635" s="1" t="s">
        <v>18</v>
      </c>
      <c r="I635" s="1" t="s">
        <v>19</v>
      </c>
      <c r="J635" s="1" t="s">
        <v>3063</v>
      </c>
      <c r="K635" s="1" t="s">
        <v>21</v>
      </c>
      <c r="L635" s="1" t="str">
        <f>HYPERLINK("https://files.afu.se/Downloads/Transcripts/Fade%20to%20Black%20(Jimmy%20Church)/2020 10 29 - FADE TO BLACK Radio - Ep. 1320 FADE to BLACK Jimmy Church   7th Annual Halloween Special w  Sha, The Loon Witch!_j24Y0RCDvbY - transcript (automated).pdf","Transcript Link")</f>
        <v>Transcript Link</v>
      </c>
      <c r="M635" s="2" t="str">
        <f>HYPERLINK("https://files.afu.se/Downloads/Transcripts/Fade%20to%20Black%20(Jimmy%20Church)/2020 10 29 - FADE TO BLACK Radio - Ep. 1320 FADE to BLACK Jimmy Church   7th Annual Halloween Special w  Sha, The Loon Witch!_j24Y0RCDvbY - transcript (automated).pdf","Transcript Link")</f>
        <v>Transcript Link</v>
      </c>
    </row>
    <row r="636" spans="1:13" ht="409.5">
      <c r="A636" s="1" t="s">
        <v>3064</v>
      </c>
      <c r="B636" s="1" t="s">
        <v>13</v>
      </c>
      <c r="C636" s="4" t="s">
        <v>3065</v>
      </c>
      <c r="D636" s="1" t="s">
        <v>3066</v>
      </c>
      <c r="E636" s="1" t="s">
        <v>3067</v>
      </c>
      <c r="F636" s="4" t="s">
        <v>5267</v>
      </c>
      <c r="G636" s="1" t="s">
        <v>17</v>
      </c>
      <c r="H636" s="1" t="s">
        <v>18</v>
      </c>
      <c r="I636" s="1" t="s">
        <v>19</v>
      </c>
      <c r="J636" s="1" t="s">
        <v>3068</v>
      </c>
      <c r="K636" s="1" t="s">
        <v>21</v>
      </c>
      <c r="L636" s="1" t="str">
        <f>HYPERLINK("https://files.afu.se/Downloads/Transcripts/Fade%20to%20Black%20(Jimmy%20Church)/2020 10 28 - FADE TO BLACK Radio - Ep. 1319 FADE to BLACK Jimmy Church FADERNIGHT   OPEN LINES   YOUR Spooky Ghost Stories!_zT8mPZjKFEM - transcript (automated).pdf","Transcript Link")</f>
        <v>Transcript Link</v>
      </c>
      <c r="M636" s="2" t="str">
        <f>HYPERLINK("https://files.afu.se/Downloads/Transcripts/Fade%20to%20Black%20(Jimmy%20Church)/2020 10 28 - FADE TO BLACK Radio - Ep. 1319 FADE to BLACK Jimmy Church FADERNIGHT   OPEN LINES   YOUR Spooky Ghost Stories!_zT8mPZjKFEM - transcript (automated).pdf","Transcript Link")</f>
        <v>Transcript Link</v>
      </c>
    </row>
    <row r="637" spans="1:13" ht="409.5">
      <c r="A637" s="1" t="s">
        <v>3069</v>
      </c>
      <c r="B637" s="1" t="s">
        <v>13</v>
      </c>
      <c r="C637" s="4" t="s">
        <v>3070</v>
      </c>
      <c r="D637" s="1" t="s">
        <v>3071</v>
      </c>
      <c r="E637" s="1" t="s">
        <v>3072</v>
      </c>
      <c r="F637" s="4" t="s">
        <v>5267</v>
      </c>
      <c r="G637" s="1" t="s">
        <v>17</v>
      </c>
      <c r="H637" s="1" t="s">
        <v>18</v>
      </c>
      <c r="I637" s="1" t="s">
        <v>19</v>
      </c>
      <c r="J637" s="1" t="s">
        <v>3073</v>
      </c>
      <c r="K637" s="1" t="s">
        <v>21</v>
      </c>
      <c r="L637" s="1" t="str">
        <f>HYPERLINK("https://files.afu.se/Downloads/Transcripts/Fade%20to%20Black%20(Jimmy%20Church)/2020 10 27 - FADE TO BLACK Radio - Ep. 1318 FADE to BLACK Jimmy Church w  Joshua P Warren   Spooky Ghost Stories_Iac8uaGIwS0 - transcript (automated).pdf","Transcript Link")</f>
        <v>Transcript Link</v>
      </c>
      <c r="M637" s="2" t="str">
        <f>HYPERLINK("https://files.afu.se/Downloads/Transcripts/Fade%20to%20Black%20(Jimmy%20Church)/2020 10 27 - FADE TO BLACK Radio - Ep. 1318 FADE to BLACK Jimmy Church w  Joshua P Warren   Spooky Ghost Stories_Iac8uaGIwS0 - transcript (automated).pdf","Transcript Link")</f>
        <v>Transcript Link</v>
      </c>
    </row>
    <row r="638" spans="1:13" ht="409.5">
      <c r="A638" s="1" t="s">
        <v>3074</v>
      </c>
      <c r="B638" s="1" t="s">
        <v>13</v>
      </c>
      <c r="C638" s="4" t="s">
        <v>3075</v>
      </c>
      <c r="D638" s="1" t="s">
        <v>3076</v>
      </c>
      <c r="E638" s="1" t="s">
        <v>3077</v>
      </c>
      <c r="F638" s="4" t="s">
        <v>5267</v>
      </c>
      <c r="G638" s="1" t="s">
        <v>17</v>
      </c>
      <c r="H638" s="1" t="s">
        <v>18</v>
      </c>
      <c r="I638" s="1" t="s">
        <v>19</v>
      </c>
      <c r="J638" s="1" t="s">
        <v>3078</v>
      </c>
      <c r="K638" s="1" t="s">
        <v>21</v>
      </c>
      <c r="L638" s="1" t="str">
        <f>HYPERLINK("https://files.afu.se/Downloads/Transcripts/Fade%20to%20Black%20(Jimmy%20Church)/2020 10 26 - FADE TO BLACK Radio - Ep. 1317 FADE to BLACK Jimmy Church w  Randy Williams   Sherlock Holmes and Jack the Ripper_C7jrdRqa1qc - transcript (automated).pdf","Transcript Link")</f>
        <v>Transcript Link</v>
      </c>
      <c r="M638" s="2" t="str">
        <f>HYPERLINK("https://files.afu.se/Downloads/Transcripts/Fade%20to%20Black%20(Jimmy%20Church)/2020 10 26 - FADE TO BLACK Radio - Ep. 1317 FADE to BLACK Jimmy Church w  Randy Williams   Sherlock Holmes and Jack the Ripper_C7jrdRqa1qc - transcript (automated).pdf","Transcript Link")</f>
        <v>Transcript Link</v>
      </c>
    </row>
    <row r="639" spans="1:13" ht="409.5">
      <c r="A639" s="1" t="s">
        <v>3079</v>
      </c>
      <c r="B639" s="1" t="s">
        <v>13</v>
      </c>
      <c r="C639" s="4" t="s">
        <v>3080</v>
      </c>
      <c r="D639" s="1" t="s">
        <v>3081</v>
      </c>
      <c r="E639" s="1" t="s">
        <v>3082</v>
      </c>
      <c r="F639" s="4" t="s">
        <v>5267</v>
      </c>
      <c r="G639" s="1" t="s">
        <v>17</v>
      </c>
      <c r="H639" s="1" t="s">
        <v>18</v>
      </c>
      <c r="I639" s="1" t="s">
        <v>19</v>
      </c>
      <c r="J639" s="1" t="s">
        <v>3083</v>
      </c>
      <c r="K639" s="1" t="s">
        <v>21</v>
      </c>
      <c r="L639" s="1" t="str">
        <f>HYPERLINK("https://files.afu.se/Downloads/Transcripts/Fade%20to%20Black%20(Jimmy%20Church)/2020 10 22 - FADE TO BLACK Radio - Ep. 1316 FADE to BLACK Jimmy Church   FADERNIGHT   Open-Lines_uNFgHZoW5NA - transcript (automated).pdf","Transcript Link")</f>
        <v>Transcript Link</v>
      </c>
      <c r="M639" s="2" t="str">
        <f>HYPERLINK("https://files.afu.se/Downloads/Transcripts/Fade%20to%20Black%20(Jimmy%20Church)/2020 10 22 - FADE TO BLACK Radio - Ep. 1316 FADE to BLACK Jimmy Church   FADERNIGHT   Open-Lines_uNFgHZoW5NA - transcript (automated).pdf","Transcript Link")</f>
        <v>Transcript Link</v>
      </c>
    </row>
    <row r="640" spans="1:13" ht="409.5">
      <c r="A640" s="1" t="s">
        <v>3084</v>
      </c>
      <c r="B640" s="1" t="s">
        <v>13</v>
      </c>
      <c r="C640" s="4" t="s">
        <v>3085</v>
      </c>
      <c r="D640" s="1" t="s">
        <v>3086</v>
      </c>
      <c r="E640" s="1" t="s">
        <v>3087</v>
      </c>
      <c r="F640" s="4" t="s">
        <v>5267</v>
      </c>
      <c r="G640" s="1" t="s">
        <v>17</v>
      </c>
      <c r="H640" s="1" t="s">
        <v>18</v>
      </c>
      <c r="I640" s="1" t="s">
        <v>19</v>
      </c>
      <c r="J640" s="1" t="s">
        <v>3088</v>
      </c>
      <c r="K640" s="1" t="s">
        <v>21</v>
      </c>
      <c r="L640" s="1" t="str">
        <f>HYPERLINK("https://files.afu.se/Downloads/Transcripts/Fade%20to%20Black%20(Jimmy%20Church)/2020 10 21 - FADE TO BLACK Radio - Ep. 1315 FADE to BLACK Jimmy Church w  Richard Dolan   UFO UAP Headlines_-I5V-NJr5JQ - transcript (automated).pdf","Transcript Link")</f>
        <v>Transcript Link</v>
      </c>
      <c r="M640" s="2" t="str">
        <f>HYPERLINK("https://files.afu.se/Downloads/Transcripts/Fade%20to%20Black%20(Jimmy%20Church)/2020 10 21 - FADE TO BLACK Radio - Ep. 1315 FADE to BLACK Jimmy Church w  Richard Dolan   UFO UAP Headlines_-I5V-NJr5JQ - transcript (automated).pdf","Transcript Link")</f>
        <v>Transcript Link</v>
      </c>
    </row>
    <row r="641" spans="1:13" ht="409.5">
      <c r="A641" s="1" t="s">
        <v>3089</v>
      </c>
      <c r="B641" s="1" t="s">
        <v>13</v>
      </c>
      <c r="C641" s="4" t="s">
        <v>3090</v>
      </c>
      <c r="D641" s="1" t="s">
        <v>3091</v>
      </c>
      <c r="E641" s="1" t="s">
        <v>3092</v>
      </c>
      <c r="F641" s="4" t="s">
        <v>5267</v>
      </c>
      <c r="G641" s="1" t="s">
        <v>17</v>
      </c>
      <c r="H641" s="1" t="s">
        <v>18</v>
      </c>
      <c r="I641" s="1" t="s">
        <v>19</v>
      </c>
      <c r="J641" s="1" t="s">
        <v>3093</v>
      </c>
      <c r="K641" s="1" t="s">
        <v>21</v>
      </c>
      <c r="L641" s="1" t="str">
        <f>HYPERLINK("https://files.afu.se/Downloads/Transcripts/Fade%20to%20Black%20(Jimmy%20Church)/2020 10 20 - FADE TO BLACK Radio - Ep. 1314 FADE to BLACK Jimmy Church w  Aiden Sinclair, Susan Slaughter   The Haunted Queen Mary_GF8i63aW7Q4 - transcript (automated).pdf","Transcript Link")</f>
        <v>Transcript Link</v>
      </c>
      <c r="M641" s="2" t="str">
        <f>HYPERLINK("https://files.afu.se/Downloads/Transcripts/Fade%20to%20Black%20(Jimmy%20Church)/2020 10 20 - FADE TO BLACK Radio - Ep. 1314 FADE to BLACK Jimmy Church w  Aiden Sinclair, Susan Slaughter   The Haunted Queen Mary_GF8i63aW7Q4 - transcript (automated).pdf","Transcript Link")</f>
        <v>Transcript Link</v>
      </c>
    </row>
    <row r="642" spans="1:13" ht="409.5">
      <c r="A642" s="1" t="s">
        <v>3094</v>
      </c>
      <c r="B642" s="1" t="s">
        <v>13</v>
      </c>
      <c r="C642" s="4" t="s">
        <v>3095</v>
      </c>
      <c r="D642" s="1" t="s">
        <v>3096</v>
      </c>
      <c r="E642" s="1" t="s">
        <v>3097</v>
      </c>
      <c r="F642" s="4" t="s">
        <v>5267</v>
      </c>
      <c r="G642" s="1" t="s">
        <v>17</v>
      </c>
      <c r="H642" s="1" t="s">
        <v>18</v>
      </c>
      <c r="I642" s="1" t="s">
        <v>19</v>
      </c>
      <c r="J642" s="1" t="s">
        <v>3098</v>
      </c>
      <c r="K642" s="1" t="s">
        <v>21</v>
      </c>
      <c r="L642" s="1" t="str">
        <f>HYPERLINK("https://files.afu.se/Downloads/Transcripts/Fade%20to%20Black%20(Jimmy%20Church)/2020 10 19 - FADE TO BLACK Radio - Ep. 1313 FADE to BLACK Jimmy Church w  A.P. Sylvia   The History of the Vampire_04o0si9AJEc - transcript (automated).pdf","Transcript Link")</f>
        <v>Transcript Link</v>
      </c>
      <c r="M642" s="2" t="str">
        <f>HYPERLINK("https://files.afu.se/Downloads/Transcripts/Fade%20to%20Black%20(Jimmy%20Church)/2020 10 19 - FADE TO BLACK Radio - Ep. 1313 FADE to BLACK Jimmy Church w  A.P. Sylvia   The History of the Vampire_04o0si9AJEc - transcript (automated).pdf","Transcript Link")</f>
        <v>Transcript Link</v>
      </c>
    </row>
    <row r="643" spans="1:13" ht="409.5">
      <c r="A643" s="1" t="s">
        <v>3099</v>
      </c>
      <c r="B643" s="1" t="s">
        <v>13</v>
      </c>
      <c r="C643" s="4" t="s">
        <v>3100</v>
      </c>
      <c r="D643" s="1" t="s">
        <v>3101</v>
      </c>
      <c r="E643" s="1" t="s">
        <v>3102</v>
      </c>
      <c r="F643" s="4" t="s">
        <v>5267</v>
      </c>
      <c r="G643" s="1" t="s">
        <v>17</v>
      </c>
      <c r="H643" s="1" t="s">
        <v>18</v>
      </c>
      <c r="I643" s="1" t="s">
        <v>19</v>
      </c>
      <c r="J643" s="1" t="s">
        <v>3103</v>
      </c>
      <c r="K643" s="1" t="s">
        <v>21</v>
      </c>
      <c r="L643" s="1" t="str">
        <f>HYPERLINK("https://files.afu.se/Downloads/Transcripts/Fade%20to%20Black%20(Jimmy%20Church)/2020 10 15 - FADE TO BLACK Radio - Ep. 1312 FADE to BLACK Jimmy Church w  Karen, Rodney and a Quija Board LIVE_wFw7TonaePg - transcript (automated).pdf","Transcript Link")</f>
        <v>Transcript Link</v>
      </c>
      <c r="M643" s="2" t="str">
        <f>HYPERLINK("https://files.afu.se/Downloads/Transcripts/Fade%20to%20Black%20(Jimmy%20Church)/2020 10 15 - FADE TO BLACK Radio - Ep. 1312 FADE to BLACK Jimmy Church w  Karen, Rodney and a Quija Board LIVE_wFw7TonaePg - transcript (automated).pdf","Transcript Link")</f>
        <v>Transcript Link</v>
      </c>
    </row>
    <row r="644" spans="1:13" ht="409.5">
      <c r="A644" s="1" t="s">
        <v>3104</v>
      </c>
      <c r="B644" s="1" t="s">
        <v>13</v>
      </c>
      <c r="C644" s="4" t="s">
        <v>3105</v>
      </c>
      <c r="D644" s="1" t="s">
        <v>3106</v>
      </c>
      <c r="E644" s="1" t="s">
        <v>3107</v>
      </c>
      <c r="F644" s="4" t="s">
        <v>5267</v>
      </c>
      <c r="G644" s="1" t="s">
        <v>17</v>
      </c>
      <c r="H644" s="1" t="s">
        <v>18</v>
      </c>
      <c r="I644" s="1" t="s">
        <v>19</v>
      </c>
      <c r="J644" s="1" t="s">
        <v>3108</v>
      </c>
      <c r="K644" s="1" t="s">
        <v>21</v>
      </c>
      <c r="L644" s="1" t="str">
        <f>HYPERLINK("https://files.afu.se/Downloads/Transcripts/Fade%20to%20Black%20(Jimmy%20Church)/2020 10 14 - FADE TO BLACK Radio - Ep. 1311 FADE to BLACK Jimmy Church w  Whitley Strieber   Weapons in Space_K_kk0TiXjqc - transcript (automated).pdf","Transcript Link")</f>
        <v>Transcript Link</v>
      </c>
      <c r="M644" s="2" t="str">
        <f>HYPERLINK("https://files.afu.se/Downloads/Transcripts/Fade%20to%20Black%20(Jimmy%20Church)/2020 10 14 - FADE TO BLACK Radio - Ep. 1311 FADE to BLACK Jimmy Church w  Whitley Strieber   Weapons in Space_K_kk0TiXjqc - transcript (automated).pdf","Transcript Link")</f>
        <v>Transcript Link</v>
      </c>
    </row>
    <row r="645" spans="1:13" ht="405">
      <c r="A645" s="1" t="s">
        <v>3109</v>
      </c>
      <c r="B645" s="1" t="s">
        <v>13</v>
      </c>
      <c r="C645" s="4" t="s">
        <v>3110</v>
      </c>
      <c r="D645" s="1" t="s">
        <v>3111</v>
      </c>
      <c r="E645" s="1" t="s">
        <v>3112</v>
      </c>
      <c r="F645" s="4" t="s">
        <v>5267</v>
      </c>
      <c r="G645" s="1" t="s">
        <v>17</v>
      </c>
      <c r="H645" s="1" t="s">
        <v>18</v>
      </c>
      <c r="I645" s="1" t="s">
        <v>19</v>
      </c>
      <c r="J645" s="1" t="s">
        <v>3113</v>
      </c>
      <c r="K645" s="1" t="s">
        <v>21</v>
      </c>
      <c r="L645" s="1" t="str">
        <f>HYPERLINK("https://files.afu.se/Downloads/Transcripts/Fade%20to%20Black%20(Jimmy%20Church)/2020 10 13 - FADE TO BLACK Radio - Ep. 1310 FADE to BLACK Jimmy Church w  FADERNIGHT   Open-Lines_PXhQleCd9pI - transcript (automated).pdf","Transcript Link")</f>
        <v>Transcript Link</v>
      </c>
      <c r="M645" s="2" t="str">
        <f>HYPERLINK("https://files.afu.se/Downloads/Transcripts/Fade%20to%20Black%20(Jimmy%20Church)/2020 10 13 - FADE TO BLACK Radio - Ep. 1310 FADE to BLACK Jimmy Church w  FADERNIGHT   Open-Lines_PXhQleCd9pI - transcript (automated).pdf","Transcript Link")</f>
        <v>Transcript Link</v>
      </c>
    </row>
    <row r="646" spans="1:13" ht="409.5">
      <c r="A646" s="1" t="s">
        <v>3114</v>
      </c>
      <c r="B646" s="1" t="s">
        <v>13</v>
      </c>
      <c r="C646" s="4" t="s">
        <v>3115</v>
      </c>
      <c r="D646" s="1" t="s">
        <v>3116</v>
      </c>
      <c r="E646" s="1" t="s">
        <v>3117</v>
      </c>
      <c r="F646" s="4" t="s">
        <v>5267</v>
      </c>
      <c r="G646" s="1" t="s">
        <v>17</v>
      </c>
      <c r="H646" s="1" t="s">
        <v>18</v>
      </c>
      <c r="I646" s="1" t="s">
        <v>19</v>
      </c>
      <c r="J646" s="1" t="s">
        <v>3118</v>
      </c>
      <c r="K646" s="1" t="s">
        <v>21</v>
      </c>
      <c r="L646" s="1" t="str">
        <f>HYPERLINK("https://files.afu.se/Downloads/Transcripts/Fade%20to%20Black%20(Jimmy%20Church)/2020 10 08 - FADE TO BLACK Radio - Ep. 1307 FADE to BLACK Jimmy Church w  Jason Shurka   'The Pyramid Code' Document REPLAY_4rEEG7C-e2o - transcript (automated).pdf","Transcript Link")</f>
        <v>Transcript Link</v>
      </c>
      <c r="M646" s="2" t="str">
        <f>HYPERLINK("https://files.afu.se/Downloads/Transcripts/Fade%20to%20Black%20(Jimmy%20Church)/2020 10 08 - FADE TO BLACK Radio - Ep. 1307 FADE to BLACK Jimmy Church w  Jason Shurka   'The Pyramid Code' Document REPLAY_4rEEG7C-e2o - transcript (automated).pdf","Transcript Link")</f>
        <v>Transcript Link</v>
      </c>
    </row>
    <row r="647" spans="1:13" ht="405">
      <c r="A647" s="1" t="s">
        <v>3119</v>
      </c>
      <c r="B647" s="1" t="s">
        <v>13</v>
      </c>
      <c r="C647" s="4" t="s">
        <v>3120</v>
      </c>
      <c r="D647" s="1" t="s">
        <v>3121</v>
      </c>
      <c r="E647" s="1" t="s">
        <v>3122</v>
      </c>
      <c r="F647" s="4" t="s">
        <v>5267</v>
      </c>
      <c r="G647" s="1" t="s">
        <v>17</v>
      </c>
      <c r="H647" s="1" t="s">
        <v>18</v>
      </c>
      <c r="I647" s="1" t="s">
        <v>19</v>
      </c>
      <c r="J647" s="1" t="s">
        <v>3123</v>
      </c>
      <c r="K647" s="1" t="s">
        <v>21</v>
      </c>
      <c r="L647" s="1" t="str">
        <f>HYPERLINK("https://files.afu.se/Downloads/Transcripts/Fade%20to%20Black%20(Jimmy%20Church)/2020 10 07 - FADE TO BLACK Radio - Ep. 1309 FADE to BLACK Jimmy Church   Twitter AMA EVH Tribute Show_a2ECR79INr8 - transcript (automated).pdf","Transcript Link")</f>
        <v>Transcript Link</v>
      </c>
      <c r="M647" s="2" t="str">
        <f>HYPERLINK("https://files.afu.se/Downloads/Transcripts/Fade%20to%20Black%20(Jimmy%20Church)/2020 10 07 - FADE TO BLACK Radio - Ep. 1309 FADE to BLACK Jimmy Church   Twitter AMA EVH Tribute Show_a2ECR79INr8 - transcript (automated).pdf","Transcript Link")</f>
        <v>Transcript Link</v>
      </c>
    </row>
    <row r="648" spans="1:13" ht="409.5">
      <c r="A648" s="1" t="s">
        <v>3124</v>
      </c>
      <c r="B648" s="1" t="s">
        <v>13</v>
      </c>
      <c r="C648" s="4" t="s">
        <v>3125</v>
      </c>
      <c r="D648" s="1" t="s">
        <v>3126</v>
      </c>
      <c r="E648" s="1" t="s">
        <v>3127</v>
      </c>
      <c r="F648" s="4" t="s">
        <v>5267</v>
      </c>
      <c r="G648" s="1" t="s">
        <v>17</v>
      </c>
      <c r="H648" s="1" t="s">
        <v>18</v>
      </c>
      <c r="I648" s="1" t="s">
        <v>19</v>
      </c>
      <c r="J648" s="1" t="s">
        <v>3128</v>
      </c>
      <c r="K648" s="1" t="s">
        <v>21</v>
      </c>
      <c r="L648" s="1" t="str">
        <f>HYPERLINK("https://files.afu.se/Downloads/Transcripts/Fade%20to%20Black%20(Jimmy%20Church)/2020 10 06 - FADE TO BLACK Radio - Ep. 1308 FADE to BLACK Jimmy Church w  Ron Keel   The Metal Cowboy and the Paranormal_BARwiu2pmDY - transcript (automated).pdf","Transcript Link")</f>
        <v>Transcript Link</v>
      </c>
      <c r="M648" s="2" t="str">
        <f>HYPERLINK("https://files.afu.se/Downloads/Transcripts/Fade%20to%20Black%20(Jimmy%20Church)/2020 10 06 - FADE TO BLACK Radio - Ep. 1308 FADE to BLACK Jimmy Church w  Ron Keel   The Metal Cowboy and the Paranormal_BARwiu2pmDY - transcript (automated).pdf","Transcript Link")</f>
        <v>Transcript Link</v>
      </c>
    </row>
    <row r="649" spans="1:13" ht="409.5">
      <c r="A649" s="1" t="s">
        <v>3129</v>
      </c>
      <c r="B649" s="1" t="s">
        <v>13</v>
      </c>
      <c r="C649" s="4" t="s">
        <v>3130</v>
      </c>
      <c r="D649" s="1" t="s">
        <v>3131</v>
      </c>
      <c r="E649" s="1" t="s">
        <v>3132</v>
      </c>
      <c r="F649" s="4" t="s">
        <v>5267</v>
      </c>
      <c r="G649" s="1" t="s">
        <v>17</v>
      </c>
      <c r="H649" s="1" t="s">
        <v>18</v>
      </c>
      <c r="I649" s="1" t="s">
        <v>19</v>
      </c>
      <c r="J649" s="1" t="s">
        <v>3133</v>
      </c>
      <c r="K649" s="1" t="s">
        <v>21</v>
      </c>
      <c r="L649" s="1" t="str">
        <f>HYPERLINK("https://files.afu.se/Downloads/Transcripts/Fade%20to%20Black%20(Jimmy%20Church)/2020 10 05 - FADE TO BLACK Radio - Ep. 1307 FADE to BLACK Jimmy Church w  Jason Shurka   'The Pyramid Code' Document discussed_jQKzmuLmvno - transcript (automated).pdf","Transcript Link")</f>
        <v>Transcript Link</v>
      </c>
      <c r="M649" s="2" t="str">
        <f>HYPERLINK("https://files.afu.se/Downloads/Transcripts/Fade%20to%20Black%20(Jimmy%20Church)/2020 10 05 - FADE TO BLACK Radio - Ep. 1307 FADE to BLACK Jimmy Church w  Jason Shurka   'The Pyramid Code' Document discussed_jQKzmuLmvno - transcript (automated).pdf","Transcript Link")</f>
        <v>Transcript Link</v>
      </c>
    </row>
    <row r="650" spans="1:13" ht="315">
      <c r="A650" s="1" t="s">
        <v>3134</v>
      </c>
      <c r="B650" s="1" t="s">
        <v>13</v>
      </c>
      <c r="C650" s="4" t="s">
        <v>3135</v>
      </c>
      <c r="D650" s="1" t="s">
        <v>3136</v>
      </c>
      <c r="E650" s="1" t="s">
        <v>3137</v>
      </c>
      <c r="F650" s="4" t="s">
        <v>5267</v>
      </c>
      <c r="G650" s="1" t="s">
        <v>17</v>
      </c>
      <c r="H650" s="1" t="s">
        <v>18</v>
      </c>
      <c r="I650" s="1" t="s">
        <v>19</v>
      </c>
      <c r="J650" s="1" t="s">
        <v>3138</v>
      </c>
      <c r="K650" s="1" t="s">
        <v>21</v>
      </c>
      <c r="L650" s="1" t="str">
        <f>HYPERLINK("https://files.afu.se/Downloads/Transcripts/Fade%20to%20Black%20(Jimmy%20Church)/2020 10 01 - FADE TO BLACK Radio - Ep. 1306 FADE to BLACK Jimmy Church   FADERNIGHT   Open-Lines_Ln-n79jVwCg - transcript (automated).pdf","Transcript Link")</f>
        <v>Transcript Link</v>
      </c>
      <c r="M650" s="2" t="str">
        <f>HYPERLINK("https://files.afu.se/Downloads/Transcripts/Fade%20to%20Black%20(Jimmy%20Church)/2020 10 01 - FADE TO BLACK Radio - Ep. 1306 FADE to BLACK Jimmy Church   FADERNIGHT   Open-Lines_Ln-n79jVwCg - transcript (automated).pdf","Transcript Link")</f>
        <v>Transcript Link</v>
      </c>
    </row>
    <row r="651" spans="1:13" ht="409.5">
      <c r="A651" s="1" t="s">
        <v>3139</v>
      </c>
      <c r="B651" s="1" t="s">
        <v>13</v>
      </c>
      <c r="C651" s="4" t="s">
        <v>3140</v>
      </c>
      <c r="D651" s="1" t="s">
        <v>3141</v>
      </c>
      <c r="E651" s="1" t="s">
        <v>3142</v>
      </c>
      <c r="F651" s="4" t="s">
        <v>5267</v>
      </c>
      <c r="G651" s="1" t="s">
        <v>17</v>
      </c>
      <c r="H651" s="1" t="s">
        <v>18</v>
      </c>
      <c r="I651" s="1" t="s">
        <v>19</v>
      </c>
      <c r="J651" s="1" t="s">
        <v>3143</v>
      </c>
      <c r="K651" s="1" t="s">
        <v>21</v>
      </c>
      <c r="L651" s="1" t="str">
        <f>HYPERLINK("https://files.afu.se/Downloads/Transcripts/Fade%20to%20Black%20(Jimmy%20Church)/2020 09 30 - FADE TO BLACK Radio - Ep. 1305 FADE to BLACK Jimmy Church w  John Greenewald   The Black Vault Breaking News_H-LP7H0jWPc - transcript (automated).pdf","Transcript Link")</f>
        <v>Transcript Link</v>
      </c>
      <c r="M651" s="2" t="str">
        <f>HYPERLINK("https://files.afu.se/Downloads/Transcripts/Fade%20to%20Black%20(Jimmy%20Church)/2020 09 30 - FADE TO BLACK Radio - Ep. 1305 FADE to BLACK Jimmy Church w  John Greenewald   The Black Vault Breaking News_H-LP7H0jWPc - transcript (automated).pdf","Transcript Link")</f>
        <v>Transcript Link</v>
      </c>
    </row>
    <row r="652" spans="1:13" ht="409.5">
      <c r="A652" s="1" t="s">
        <v>3144</v>
      </c>
      <c r="B652" s="1" t="s">
        <v>13</v>
      </c>
      <c r="C652" s="4" t="s">
        <v>3145</v>
      </c>
      <c r="D652" s="1" t="s">
        <v>3146</v>
      </c>
      <c r="E652" s="1" t="s">
        <v>3147</v>
      </c>
      <c r="F652" s="4" t="s">
        <v>5267</v>
      </c>
      <c r="G652" s="1" t="s">
        <v>17</v>
      </c>
      <c r="H652" s="1" t="s">
        <v>18</v>
      </c>
      <c r="I652" s="1" t="s">
        <v>19</v>
      </c>
      <c r="J652" s="1" t="s">
        <v>3148</v>
      </c>
      <c r="K652" s="1" t="s">
        <v>21</v>
      </c>
      <c r="L652" s="1" t="str">
        <f>HYPERLINK("https://files.afu.se/Downloads/Transcripts/Fade%20to%20Black%20(Jimmy%20Church)/2020 09 29 - FADE TO BLACK Radio - Ep. 1304 FADE to BLACK Jimmy Church w  Jonny Enoch   Sylvia Browne 2005 book  'Prophecy'._9XZmRY4M2d8 - transcript (automated).pdf","Transcript Link")</f>
        <v>Transcript Link</v>
      </c>
      <c r="M652" s="2" t="str">
        <f>HYPERLINK("https://files.afu.se/Downloads/Transcripts/Fade%20to%20Black%20(Jimmy%20Church)/2020 09 29 - FADE TO BLACK Radio - Ep. 1304 FADE to BLACK Jimmy Church w  Jonny Enoch   Sylvia Browne 2005 book  'Prophecy'._9XZmRY4M2d8 - transcript (automated).pdf","Transcript Link")</f>
        <v>Transcript Link</v>
      </c>
    </row>
    <row r="653" spans="1:13" ht="409.5">
      <c r="A653" s="1" t="s">
        <v>3149</v>
      </c>
      <c r="B653" s="1" t="s">
        <v>13</v>
      </c>
      <c r="C653" s="4" t="s">
        <v>3150</v>
      </c>
      <c r="D653" s="1" t="s">
        <v>3151</v>
      </c>
      <c r="E653" s="1" t="s">
        <v>3152</v>
      </c>
      <c r="F653" s="4" t="s">
        <v>5267</v>
      </c>
      <c r="G653" s="1" t="s">
        <v>17</v>
      </c>
      <c r="H653" s="1" t="s">
        <v>18</v>
      </c>
      <c r="I653" s="1" t="s">
        <v>19</v>
      </c>
      <c r="J653" s="1" t="s">
        <v>3153</v>
      </c>
      <c r="K653" s="1" t="s">
        <v>21</v>
      </c>
      <c r="L653" s="1" t="str">
        <f>HYPERLINK("https://files.afu.se/Downloads/Transcripts/Fade%20to%20Black%20(Jimmy%20Church)/2020 09 28 - FADE TO BLACK Radio - Ep. 1303 FADE to BLACK Jimmy Church w  Jason Quitt   Quittspiracy 8_D6zmT4a9feg - transcript (automated).pdf","Transcript Link")</f>
        <v>Transcript Link</v>
      </c>
      <c r="M653" s="2" t="str">
        <f>HYPERLINK("https://files.afu.se/Downloads/Transcripts/Fade%20to%20Black%20(Jimmy%20Church)/2020 09 28 - FADE TO BLACK Radio - Ep. 1303 FADE to BLACK Jimmy Church w  Jason Quitt   Quittspiracy 8_D6zmT4a9feg - transcript (automated).pdf","Transcript Link")</f>
        <v>Transcript Link</v>
      </c>
    </row>
    <row r="654" spans="1:13" ht="255">
      <c r="A654" s="1" t="s">
        <v>3154</v>
      </c>
      <c r="B654" s="1" t="s">
        <v>13</v>
      </c>
      <c r="C654" s="4" t="s">
        <v>3155</v>
      </c>
      <c r="D654" s="1" t="s">
        <v>3156</v>
      </c>
      <c r="E654" s="1" t="s">
        <v>3157</v>
      </c>
      <c r="F654" s="4" t="s">
        <v>5267</v>
      </c>
      <c r="G654" s="1" t="s">
        <v>17</v>
      </c>
      <c r="H654" s="1" t="s">
        <v>18</v>
      </c>
      <c r="I654" s="1" t="s">
        <v>19</v>
      </c>
      <c r="J654" s="1" t="s">
        <v>3158</v>
      </c>
      <c r="K654" s="1" t="s">
        <v>21</v>
      </c>
      <c r="L654" s="1" t="str">
        <f>HYPERLINK("https://files.afu.se/Downloads/Transcripts/Fade%20to%20Black%20(Jimmy%20Church)/2020 09 24 - FADE TO BLACK Radio - Ep. 1302 FADE to BLACK Jimmy Church FADERNIGHT   Open-Lines   747-228-2051_YwhAkumbROM - transcript (automated).pdf","Transcript Link")</f>
        <v>Transcript Link</v>
      </c>
      <c r="M654" s="2" t="str">
        <f>HYPERLINK("https://files.afu.se/Downloads/Transcripts/Fade%20to%20Black%20(Jimmy%20Church)/2020 09 24 - FADE TO BLACK Radio - Ep. 1302 FADE to BLACK Jimmy Church FADERNIGHT   Open-Lines   747-228-2051_YwhAkumbROM - transcript (automated).pdf","Transcript Link")</f>
        <v>Transcript Link</v>
      </c>
    </row>
    <row r="655" spans="1:13" ht="390">
      <c r="A655" s="1" t="s">
        <v>3159</v>
      </c>
      <c r="B655" s="1" t="s">
        <v>13</v>
      </c>
      <c r="C655" s="4" t="s">
        <v>3160</v>
      </c>
      <c r="D655" s="1" t="s">
        <v>3161</v>
      </c>
      <c r="E655" s="1" t="s">
        <v>3162</v>
      </c>
      <c r="F655" s="4" t="s">
        <v>5267</v>
      </c>
      <c r="G655" s="1" t="s">
        <v>17</v>
      </c>
      <c r="H655" s="1" t="s">
        <v>18</v>
      </c>
      <c r="I655" s="1" t="s">
        <v>19</v>
      </c>
      <c r="J655" s="1" t="s">
        <v>3163</v>
      </c>
      <c r="K655" s="1" t="s">
        <v>21</v>
      </c>
      <c r="L655" s="1" t="str">
        <f>HYPERLINK("https://files.afu.se/Downloads/Transcripts/Fade%20to%20Black%20(Jimmy%20Church)/2020 09 23 - FADE TO BLACK Radio - Ep. 1301 FADE to BLACK Jimmy Church w  Gregg Housh   Artificial Intelligence and the Singularity_cJRXUSvCMGs - transcript (automated).pdf","Transcript Link")</f>
        <v>Transcript Link</v>
      </c>
      <c r="M655" s="2" t="str">
        <f>HYPERLINK("https://files.afu.se/Downloads/Transcripts/Fade%20to%20Black%20(Jimmy%20Church)/2020 09 23 - FADE TO BLACK Radio - Ep. 1301 FADE to BLACK Jimmy Church w  Gregg Housh   Artificial Intelligence and the Singularity_cJRXUSvCMGs - transcript (automated).pdf","Transcript Link")</f>
        <v>Transcript Link</v>
      </c>
    </row>
    <row r="656" spans="1:13" ht="409.5">
      <c r="A656" s="1" t="s">
        <v>3164</v>
      </c>
      <c r="B656" s="1" t="s">
        <v>13</v>
      </c>
      <c r="C656" s="4" t="s">
        <v>3165</v>
      </c>
      <c r="D656" s="1" t="s">
        <v>3166</v>
      </c>
      <c r="E656" s="1" t="s">
        <v>3167</v>
      </c>
      <c r="F656" s="4" t="s">
        <v>5267</v>
      </c>
      <c r="G656" s="1" t="s">
        <v>17</v>
      </c>
      <c r="H656" s="1" t="s">
        <v>18</v>
      </c>
      <c r="I656" s="1" t="s">
        <v>19</v>
      </c>
      <c r="J656" s="1" t="s">
        <v>3168</v>
      </c>
      <c r="K656" s="1" t="s">
        <v>21</v>
      </c>
      <c r="L656" s="1" t="str">
        <f>HYPERLINK("https://files.afu.se/Downloads/Transcripts/Fade%20to%20Black%20(Jimmy%20Church)/2020 09 22 - FADE TO BLACK Radio - Ep. 1300 FADE to BLACK Jimmy Church w  Seth Breedlove and his new film  The Mothman Legacy_w4oIWIKis7s - transcript (automated).pdf","Transcript Link")</f>
        <v>Transcript Link</v>
      </c>
      <c r="M656" s="2" t="str">
        <f>HYPERLINK("https://files.afu.se/Downloads/Transcripts/Fade%20to%20Black%20(Jimmy%20Church)/2020 09 22 - FADE TO BLACK Radio - Ep. 1300 FADE to BLACK Jimmy Church w  Seth Breedlove and his new film  The Mothman Legacy_w4oIWIKis7s - transcript (automated).pdf","Transcript Link")</f>
        <v>Transcript Link</v>
      </c>
    </row>
    <row r="657" spans="1:13" ht="409.5">
      <c r="A657" s="1" t="s">
        <v>3169</v>
      </c>
      <c r="B657" s="1" t="s">
        <v>13</v>
      </c>
      <c r="C657" s="4" t="s">
        <v>3170</v>
      </c>
      <c r="D657" s="1" t="s">
        <v>3171</v>
      </c>
      <c r="E657" s="1" t="s">
        <v>3172</v>
      </c>
      <c r="F657" s="4" t="s">
        <v>5267</v>
      </c>
      <c r="G657" s="1" t="s">
        <v>17</v>
      </c>
      <c r="H657" s="1" t="s">
        <v>18</v>
      </c>
      <c r="I657" s="1" t="s">
        <v>19</v>
      </c>
      <c r="J657" s="1" t="s">
        <v>3173</v>
      </c>
      <c r="K657" s="1" t="s">
        <v>21</v>
      </c>
      <c r="L657" s="1" t="str">
        <f>HYPERLINK("https://files.afu.se/Downloads/Transcripts/Fade%20to%20Black%20(Jimmy%20Church)/2020 09 21 - FADE TO BLACK Radio - Ep. 1299 FADE to BLACK Jimmy Church w  Ben Moss   1964 Socorro NM UFO Landing_SQmHVriDFHQ - transcript (automated).pdf","Transcript Link")</f>
        <v>Transcript Link</v>
      </c>
      <c r="M657" s="2" t="str">
        <f>HYPERLINK("https://files.afu.se/Downloads/Transcripts/Fade%20to%20Black%20(Jimmy%20Church)/2020 09 21 - FADE TO BLACK Radio - Ep. 1299 FADE to BLACK Jimmy Church w  Ben Moss   1964 Socorro NM UFO Landing_SQmHVriDFHQ - transcript (automated).pdf","Transcript Link")</f>
        <v>Transcript Link</v>
      </c>
    </row>
    <row r="658" spans="1:13" ht="315">
      <c r="A658" s="1" t="s">
        <v>3174</v>
      </c>
      <c r="B658" s="1" t="s">
        <v>13</v>
      </c>
      <c r="C658" s="4" t="s">
        <v>3175</v>
      </c>
      <c r="D658" s="1" t="s">
        <v>3176</v>
      </c>
      <c r="E658" s="1" t="s">
        <v>3177</v>
      </c>
      <c r="F658" s="4" t="s">
        <v>5267</v>
      </c>
      <c r="G658" s="1" t="s">
        <v>17</v>
      </c>
      <c r="H658" s="1" t="s">
        <v>18</v>
      </c>
      <c r="I658" s="1" t="s">
        <v>19</v>
      </c>
      <c r="J658" s="1" t="s">
        <v>3178</v>
      </c>
      <c r="K658" s="1" t="s">
        <v>21</v>
      </c>
      <c r="L658" s="1" t="str">
        <f>HYPERLINK("https://files.afu.se/Downloads/Transcripts/Fade%20to%20Black%20(Jimmy%20Church)/2020 09 17 - FADE TO BLACK Radio - Ep. 1298 FADE to BLACK Jimmy Church   FADERNIGHT   Open-Lines_V1zZunWE-qE - transcript (automated).pdf","Transcript Link")</f>
        <v>Transcript Link</v>
      </c>
      <c r="M658" s="2" t="str">
        <f>HYPERLINK("https://files.afu.se/Downloads/Transcripts/Fade%20to%20Black%20(Jimmy%20Church)/2020 09 17 - FADE TO BLACK Radio - Ep. 1298 FADE to BLACK Jimmy Church   FADERNIGHT   Open-Lines_V1zZunWE-qE - transcript (automated).pdf","Transcript Link")</f>
        <v>Transcript Link</v>
      </c>
    </row>
    <row r="659" spans="1:13" ht="409.5">
      <c r="A659" s="1" t="s">
        <v>3179</v>
      </c>
      <c r="B659" s="1" t="s">
        <v>13</v>
      </c>
      <c r="C659" s="4" t="s">
        <v>3180</v>
      </c>
      <c r="D659" s="1" t="s">
        <v>3181</v>
      </c>
      <c r="E659" s="1" t="s">
        <v>3182</v>
      </c>
      <c r="F659" s="4" t="s">
        <v>5267</v>
      </c>
      <c r="G659" s="1" t="s">
        <v>17</v>
      </c>
      <c r="H659" s="1" t="s">
        <v>18</v>
      </c>
      <c r="I659" s="1" t="s">
        <v>19</v>
      </c>
      <c r="J659" s="1" t="s">
        <v>3183</v>
      </c>
      <c r="K659" s="1" t="s">
        <v>21</v>
      </c>
      <c r="L659" s="1" t="str">
        <f>HYPERLINK("https://files.afu.se/Downloads/Transcripts/Fade%20to%20Black%20(Jimmy%20Church)/2020 09 16 - FADE TO BLACK Radio - Ep. 1297 FADE to BLACK Jimmy Church w  Carolyn Ford   The Power of Crystal Skulls_qCNON3VYzV8 - transcript (automated).pdf","Transcript Link")</f>
        <v>Transcript Link</v>
      </c>
      <c r="M659" s="2" t="str">
        <f>HYPERLINK("https://files.afu.se/Downloads/Transcripts/Fade%20to%20Black%20(Jimmy%20Church)/2020 09 16 - FADE TO BLACK Radio - Ep. 1297 FADE to BLACK Jimmy Church w  Carolyn Ford   The Power of Crystal Skulls_qCNON3VYzV8 - transcript (automated).pdf","Transcript Link")</f>
        <v>Transcript Link</v>
      </c>
    </row>
    <row r="660" spans="1:13" ht="409.5">
      <c r="A660" s="1" t="s">
        <v>3184</v>
      </c>
      <c r="B660" s="1" t="s">
        <v>13</v>
      </c>
      <c r="C660" s="4" t="s">
        <v>3185</v>
      </c>
      <c r="D660" s="1" t="s">
        <v>3186</v>
      </c>
      <c r="E660" s="1" t="s">
        <v>3187</v>
      </c>
      <c r="F660" s="4" t="s">
        <v>5267</v>
      </c>
      <c r="G660" s="1" t="s">
        <v>17</v>
      </c>
      <c r="H660" s="1" t="s">
        <v>18</v>
      </c>
      <c r="I660" s="1" t="s">
        <v>19</v>
      </c>
      <c r="J660" s="1" t="s">
        <v>3188</v>
      </c>
      <c r="K660" s="1" t="s">
        <v>21</v>
      </c>
      <c r="L660" s="1" t="str">
        <f>HYPERLINK("https://files.afu.se/Downloads/Transcripts/Fade%20to%20Black%20(Jimmy%20Church)/2020 09 15 - FADE TO BLACK Radio - Ep. 1296 FADE to BLACK Jimmy Church w  Jay Weidner   The Life of Terence McKenna_4W50KQBphsw - transcript (automated).pdf","Transcript Link")</f>
        <v>Transcript Link</v>
      </c>
      <c r="M660" s="2" t="str">
        <f>HYPERLINK("https://files.afu.se/Downloads/Transcripts/Fade%20to%20Black%20(Jimmy%20Church)/2020 09 15 - FADE TO BLACK Radio - Ep. 1296 FADE to BLACK Jimmy Church w  Jay Weidner   The Life of Terence McKenna_4W50KQBphsw - transcript (automated).pdf","Transcript Link")</f>
        <v>Transcript Link</v>
      </c>
    </row>
    <row r="661" spans="1:13" ht="409.5">
      <c r="A661" s="1" t="s">
        <v>3189</v>
      </c>
      <c r="B661" s="1" t="s">
        <v>13</v>
      </c>
      <c r="C661" s="4" t="s">
        <v>3190</v>
      </c>
      <c r="D661" s="1" t="s">
        <v>3191</v>
      </c>
      <c r="E661" s="1" t="s">
        <v>3192</v>
      </c>
      <c r="F661" s="4" t="s">
        <v>5267</v>
      </c>
      <c r="G661" s="1" t="s">
        <v>17</v>
      </c>
      <c r="H661" s="1" t="s">
        <v>18</v>
      </c>
      <c r="I661" s="1" t="s">
        <v>19</v>
      </c>
      <c r="J661" s="1" t="s">
        <v>3193</v>
      </c>
      <c r="K661" s="1" t="s">
        <v>21</v>
      </c>
      <c r="L661" s="1" t="str">
        <f>HYPERLINK("https://files.afu.se/Downloads/Transcripts/Fade%20to%20Black%20(Jimmy%20Church)/2020 09 14 - FADE TO BLACK Radio - Ep. 1295 FADE to BLACK Jimmy Church w  Deep Prasad   Studying ET UFOs with physics._s4L45er1dfg - transcript (automated).pdf","Transcript Link")</f>
        <v>Transcript Link</v>
      </c>
      <c r="M661" s="2" t="str">
        <f>HYPERLINK("https://files.afu.se/Downloads/Transcripts/Fade%20to%20Black%20(Jimmy%20Church)/2020 09 14 - FADE TO BLACK Radio - Ep. 1295 FADE to BLACK Jimmy Church w  Deep Prasad   Studying ET UFOs with physics._s4L45er1dfg - transcript (automated).pdf","Transcript Link")</f>
        <v>Transcript Link</v>
      </c>
    </row>
    <row r="662" spans="1:13" ht="330">
      <c r="A662" s="1" t="s">
        <v>3194</v>
      </c>
      <c r="B662" s="1" t="s">
        <v>13</v>
      </c>
      <c r="C662" s="4" t="s">
        <v>3195</v>
      </c>
      <c r="D662" s="1" t="s">
        <v>3196</v>
      </c>
      <c r="E662" s="1" t="s">
        <v>3197</v>
      </c>
      <c r="F662" s="4" t="s">
        <v>5267</v>
      </c>
      <c r="G662" s="1" t="s">
        <v>17</v>
      </c>
      <c r="H662" s="1" t="s">
        <v>18</v>
      </c>
      <c r="I662" s="1" t="s">
        <v>19</v>
      </c>
      <c r="J662" s="1" t="s">
        <v>3198</v>
      </c>
      <c r="K662" s="1" t="s">
        <v>21</v>
      </c>
      <c r="L662" s="1" t="str">
        <f>HYPERLINK("https://files.afu.se/Downloads/Transcripts/Fade%20to%20Black%20(Jimmy%20Church)/2020 09 10 - FADE TO BLACK Radio - Ep. 1294 FADE to BLACK Jimmy Church   FADERNIGHT   Open-Lines_lhrZlHa-MqI - transcript (automated).pdf","Transcript Link")</f>
        <v>Transcript Link</v>
      </c>
      <c r="M662" s="2" t="str">
        <f>HYPERLINK("https://files.afu.se/Downloads/Transcripts/Fade%20to%20Black%20(Jimmy%20Church)/2020 09 10 - FADE TO BLACK Radio - Ep. 1294 FADE to BLACK Jimmy Church   FADERNIGHT   Open-Lines_lhrZlHa-MqI - transcript (automated).pdf","Transcript Link")</f>
        <v>Transcript Link</v>
      </c>
    </row>
    <row r="663" spans="1:13" ht="409.5">
      <c r="A663" s="1" t="s">
        <v>3199</v>
      </c>
      <c r="B663" s="1" t="s">
        <v>13</v>
      </c>
      <c r="C663" s="4" t="s">
        <v>3200</v>
      </c>
      <c r="D663" s="1" t="s">
        <v>3201</v>
      </c>
      <c r="E663" s="1" t="s">
        <v>3202</v>
      </c>
      <c r="F663" s="4" t="s">
        <v>5267</v>
      </c>
      <c r="G663" s="1" t="s">
        <v>17</v>
      </c>
      <c r="H663" s="1" t="s">
        <v>18</v>
      </c>
      <c r="I663" s="1" t="s">
        <v>19</v>
      </c>
      <c r="J663" s="1" t="s">
        <v>3203</v>
      </c>
      <c r="K663" s="1" t="s">
        <v>21</v>
      </c>
      <c r="L663" s="1" t="str">
        <f>HYPERLINK("https://files.afu.se/Downloads/Transcripts/Fade%20to%20Black%20(Jimmy%20Church)/2020 09 09 - FADE TO BLACK Radio - Ep. 1293 FADE to BLACK Jimmy Church w  Kevin Estrella   UFO Week P3_54lX1XMSC90 - transcript (automated).pdf","Transcript Link")</f>
        <v>Transcript Link</v>
      </c>
      <c r="M663" s="2" t="str">
        <f>HYPERLINK("https://files.afu.se/Downloads/Transcripts/Fade%20to%20Black%20(Jimmy%20Church)/2020 09 09 - FADE TO BLACK Radio - Ep. 1293 FADE to BLACK Jimmy Church w  Kevin Estrella   UFO Week P3_54lX1XMSC90 - transcript (automated).pdf","Transcript Link")</f>
        <v>Transcript Link</v>
      </c>
    </row>
    <row r="664" spans="1:13" ht="409.5">
      <c r="A664" s="1" t="s">
        <v>3204</v>
      </c>
      <c r="B664" s="1" t="s">
        <v>13</v>
      </c>
      <c r="C664" s="4" t="s">
        <v>3205</v>
      </c>
      <c r="D664" s="1" t="s">
        <v>3206</v>
      </c>
      <c r="E664" s="1" t="s">
        <v>3207</v>
      </c>
      <c r="F664" s="4" t="s">
        <v>5267</v>
      </c>
      <c r="G664" s="1" t="s">
        <v>17</v>
      </c>
      <c r="H664" s="1" t="s">
        <v>18</v>
      </c>
      <c r="I664" s="1" t="s">
        <v>19</v>
      </c>
      <c r="J664" s="1" t="s">
        <v>3208</v>
      </c>
      <c r="K664" s="1" t="s">
        <v>21</v>
      </c>
      <c r="L664" s="1" t="str">
        <f>HYPERLINK("https://files.afu.se/Downloads/Transcripts/Fade%20to%20Black%20(Jimmy%20Church)/2020 09 08 - FADE TO BLACK Radio - Ep. 1292 FADE to BLACK Jimmy Church w  Alejandro Rojas   UFO Week P2   TTSA_XlfXXcDTQTg - transcript (automated).pdf","Transcript Link")</f>
        <v>Transcript Link</v>
      </c>
      <c r="M664" s="2" t="str">
        <f>HYPERLINK("https://files.afu.se/Downloads/Transcripts/Fade%20to%20Black%20(Jimmy%20Church)/2020 09 08 - FADE TO BLACK Radio - Ep. 1292 FADE to BLACK Jimmy Church w  Alejandro Rojas   UFO Week P2   TTSA_XlfXXcDTQTg - transcript (automated).pdf","Transcript Link")</f>
        <v>Transcript Link</v>
      </c>
    </row>
    <row r="665" spans="1:13" ht="409.5">
      <c r="A665" s="1" t="s">
        <v>3209</v>
      </c>
      <c r="B665" s="1" t="s">
        <v>13</v>
      </c>
      <c r="C665" s="4" t="s">
        <v>3210</v>
      </c>
      <c r="D665" s="1" t="s">
        <v>3211</v>
      </c>
      <c r="E665" s="1" t="s">
        <v>3212</v>
      </c>
      <c r="F665" s="4" t="s">
        <v>5267</v>
      </c>
      <c r="G665" s="1" t="s">
        <v>17</v>
      </c>
      <c r="H665" s="1" t="s">
        <v>18</v>
      </c>
      <c r="I665" s="1" t="s">
        <v>19</v>
      </c>
      <c r="J665" s="1" t="s">
        <v>3213</v>
      </c>
      <c r="K665" s="1" t="s">
        <v>21</v>
      </c>
      <c r="L665" s="1" t="str">
        <f>HYPERLINK("https://files.afu.se/Downloads/Transcripts/Fade%20to%20Black%20(Jimmy%20Church)/2020 09 07 - FADE TO BLACK Radio - Ep. 1291 FADE to BLACK Jimmy Church w  Peter Davenport   UFO Week P1_6gFOSq0XVps - transcript (automated).pdf","Transcript Link")</f>
        <v>Transcript Link</v>
      </c>
      <c r="M665" s="2" t="str">
        <f>HYPERLINK("https://files.afu.se/Downloads/Transcripts/Fade%20to%20Black%20(Jimmy%20Church)/2020 09 07 - FADE TO BLACK Radio - Ep. 1291 FADE to BLACK Jimmy Church w  Peter Davenport   UFO Week P1_6gFOSq0XVps - transcript (automated).pdf","Transcript Link")</f>
        <v>Transcript Link</v>
      </c>
    </row>
    <row r="666" spans="1:13" ht="409.5">
      <c r="A666" s="1" t="s">
        <v>3214</v>
      </c>
      <c r="B666" s="1" t="s">
        <v>13</v>
      </c>
      <c r="C666" s="4" t="s">
        <v>3215</v>
      </c>
      <c r="D666" s="1" t="s">
        <v>3216</v>
      </c>
      <c r="E666" s="1" t="s">
        <v>3217</v>
      </c>
      <c r="F666" s="4" t="s">
        <v>5267</v>
      </c>
      <c r="G666" s="1" t="s">
        <v>17</v>
      </c>
      <c r="H666" s="1" t="s">
        <v>18</v>
      </c>
      <c r="I666" s="1" t="s">
        <v>19</v>
      </c>
      <c r="J666" s="1" t="s">
        <v>3218</v>
      </c>
      <c r="K666" s="1" t="s">
        <v>21</v>
      </c>
      <c r="L666" s="1" t="str">
        <f>HYPERLINK("https://files.afu.se/Downloads/Transcripts/Fade%20to%20Black%20(Jimmy%20Church)/2020 09 03 - FADE TO BLACK Radio - Ep. 1290 FADE to BLACK Jimmy Church w  Laird Scranton   Egypt Week P4_wy1GiOWCa_s - transcript (automated).pdf","Transcript Link")</f>
        <v>Transcript Link</v>
      </c>
      <c r="M666" s="2" t="str">
        <f>HYPERLINK("https://files.afu.se/Downloads/Transcripts/Fade%20to%20Black%20(Jimmy%20Church)/2020 09 03 - FADE TO BLACK Radio - Ep. 1290 FADE to BLACK Jimmy Church w  Laird Scranton   Egypt Week P4_wy1GiOWCa_s - transcript (automated).pdf","Transcript Link")</f>
        <v>Transcript Link</v>
      </c>
    </row>
    <row r="667" spans="1:13" ht="409.5">
      <c r="A667" s="1" t="s">
        <v>3219</v>
      </c>
      <c r="B667" s="1" t="s">
        <v>13</v>
      </c>
      <c r="C667" s="4" t="s">
        <v>3220</v>
      </c>
      <c r="D667" s="1" t="s">
        <v>3221</v>
      </c>
      <c r="E667" s="1" t="s">
        <v>3222</v>
      </c>
      <c r="F667" s="4" t="s">
        <v>5267</v>
      </c>
      <c r="G667" s="1" t="s">
        <v>17</v>
      </c>
      <c r="H667" s="1" t="s">
        <v>18</v>
      </c>
      <c r="I667" s="1" t="s">
        <v>19</v>
      </c>
      <c r="J667" s="1" t="s">
        <v>3223</v>
      </c>
      <c r="K667" s="1" t="s">
        <v>21</v>
      </c>
      <c r="L667" s="1" t="str">
        <f>HYPERLINK("https://files.afu.se/Downloads/Transcripts/Fade%20to%20Black%20(Jimmy%20Church)/2020 09 02 - FADE TO BLACK Radio - Ep. 1289 FADE to BLACK Jimmy Church w  Yousef Awyan   Egypt Week P3_ECMk2zQD8p4 - transcript (automated).pdf","Transcript Link")</f>
        <v>Transcript Link</v>
      </c>
      <c r="M667" s="2" t="str">
        <f>HYPERLINK("https://files.afu.se/Downloads/Transcripts/Fade%20to%20Black%20(Jimmy%20Church)/2020 09 02 - FADE TO BLACK Radio - Ep. 1289 FADE to BLACK Jimmy Church w  Yousef Awyan   Egypt Week P3_ECMk2zQD8p4 - transcript (automated).pdf","Transcript Link")</f>
        <v>Transcript Link</v>
      </c>
    </row>
    <row r="668" spans="1:13" ht="409.5">
      <c r="A668" s="1" t="s">
        <v>3224</v>
      </c>
      <c r="B668" s="1" t="s">
        <v>13</v>
      </c>
      <c r="C668" s="4" t="s">
        <v>3225</v>
      </c>
      <c r="D668" s="1" t="s">
        <v>3226</v>
      </c>
      <c r="E668" s="1" t="s">
        <v>3227</v>
      </c>
      <c r="F668" s="4" t="s">
        <v>5267</v>
      </c>
      <c r="G668" s="1" t="s">
        <v>17</v>
      </c>
      <c r="H668" s="1" t="s">
        <v>18</v>
      </c>
      <c r="I668" s="1" t="s">
        <v>19</v>
      </c>
      <c r="J668" s="1" t="s">
        <v>3228</v>
      </c>
      <c r="K668" s="1" t="s">
        <v>21</v>
      </c>
      <c r="L668" s="1" t="str">
        <f>HYPERLINK("https://files.afu.se/Downloads/Transcripts/Fade%20to%20Black%20(Jimmy%20Church)/2020 09 01 - FADE TO BLACK Radio - Ep. 1288 FADE to BLACK Jimmy Church w  Billy Carson   Egypt Week P2_bUVZdy7ESA0 - transcript (automated).pdf","Transcript Link")</f>
        <v>Transcript Link</v>
      </c>
      <c r="M668" s="2" t="str">
        <f>HYPERLINK("https://files.afu.se/Downloads/Transcripts/Fade%20to%20Black%20(Jimmy%20Church)/2020 09 01 - FADE TO BLACK Radio - Ep. 1288 FADE to BLACK Jimmy Church w  Billy Carson   Egypt Week P2_bUVZdy7ESA0 - transcript (automated).pdf","Transcript Link")</f>
        <v>Transcript Link</v>
      </c>
    </row>
    <row r="669" spans="1:13" ht="409.5">
      <c r="A669" s="1" t="s">
        <v>3229</v>
      </c>
      <c r="B669" s="1" t="s">
        <v>13</v>
      </c>
      <c r="C669" s="4" t="s">
        <v>3230</v>
      </c>
      <c r="D669" s="1" t="s">
        <v>3231</v>
      </c>
      <c r="E669" s="1" t="s">
        <v>3232</v>
      </c>
      <c r="F669" s="4" t="s">
        <v>5267</v>
      </c>
      <c r="G669" s="1" t="s">
        <v>17</v>
      </c>
      <c r="H669" s="1" t="s">
        <v>18</v>
      </c>
      <c r="I669" s="1" t="s">
        <v>19</v>
      </c>
      <c r="J669" s="1" t="s">
        <v>3233</v>
      </c>
      <c r="K669" s="1" t="s">
        <v>21</v>
      </c>
      <c r="L669" s="1" t="str">
        <f>HYPERLINK("https://files.afu.se/Downloads/Transcripts/Fade%20to%20Black%20(Jimmy%20Church)/2020 08 31 - FADE TO BLACK Radio - Ep. 1287 FADE to BLACK Jimmy Church w  Laird Scranton   Egypt Week P1_DQ72yVF7aIQ - transcript (automated).pdf","Transcript Link")</f>
        <v>Transcript Link</v>
      </c>
      <c r="M669" s="2" t="str">
        <f>HYPERLINK("https://files.afu.se/Downloads/Transcripts/Fade%20to%20Black%20(Jimmy%20Church)/2020 08 31 - FADE TO BLACK Radio - Ep. 1287 FADE to BLACK Jimmy Church w  Laird Scranton   Egypt Week P1_DQ72yVF7aIQ - transcript (automated).pdf","Transcript Link")</f>
        <v>Transcript Link</v>
      </c>
    </row>
    <row r="670" spans="1:13" ht="330">
      <c r="A670" s="1" t="s">
        <v>3234</v>
      </c>
      <c r="B670" s="1" t="s">
        <v>13</v>
      </c>
      <c r="C670" s="4" t="s">
        <v>3235</v>
      </c>
      <c r="D670" s="1" t="s">
        <v>3236</v>
      </c>
      <c r="E670" s="1" t="s">
        <v>3237</v>
      </c>
      <c r="F670" s="4" t="s">
        <v>5267</v>
      </c>
      <c r="G670" s="1" t="s">
        <v>17</v>
      </c>
      <c r="H670" s="1" t="s">
        <v>18</v>
      </c>
      <c r="I670" s="1" t="s">
        <v>19</v>
      </c>
      <c r="J670" s="1" t="s">
        <v>3238</v>
      </c>
      <c r="K670" s="1" t="s">
        <v>21</v>
      </c>
      <c r="L670" s="1" t="str">
        <f>HYPERLINK("https://files.afu.se/Downloads/Transcripts/Fade%20to%20Black%20(Jimmy%20Church)/2020 08 27 - FADE TO BLACK Radio - Ep. 1286 FADE to BLACK   FADERNIGHT   Open-Lines_vDtctneysNw - transcript (automated).pdf","Transcript Link")</f>
        <v>Transcript Link</v>
      </c>
      <c r="M670" s="2" t="str">
        <f>HYPERLINK("https://files.afu.se/Downloads/Transcripts/Fade%20to%20Black%20(Jimmy%20Church)/2020 08 27 - FADE TO BLACK Radio - Ep. 1286 FADE to BLACK   FADERNIGHT   Open-Lines_vDtctneysNw - transcript (automated).pdf","Transcript Link")</f>
        <v>Transcript Link</v>
      </c>
    </row>
    <row r="671" spans="1:13" ht="409.5">
      <c r="A671" s="1" t="s">
        <v>3239</v>
      </c>
      <c r="B671" s="1" t="s">
        <v>13</v>
      </c>
      <c r="C671" s="4" t="s">
        <v>3240</v>
      </c>
      <c r="D671" s="1" t="s">
        <v>3241</v>
      </c>
      <c r="E671" s="1" t="s">
        <v>3242</v>
      </c>
      <c r="F671" s="4" t="s">
        <v>5267</v>
      </c>
      <c r="G671" s="1" t="s">
        <v>17</v>
      </c>
      <c r="H671" s="1" t="s">
        <v>18</v>
      </c>
      <c r="I671" s="1" t="s">
        <v>19</v>
      </c>
      <c r="J671" s="1" t="s">
        <v>3243</v>
      </c>
      <c r="K671" s="1" t="s">
        <v>21</v>
      </c>
      <c r="L671" s="1" t="str">
        <f>HYPERLINK("https://files.afu.se/Downloads/Transcripts/Fade%20to%20Black%20(Jimmy%20Church)/2020 08 26 - FADE TO BLACK Radio - Ep. 1285 FADE to BLACK Jimmy Church w  Jason Quitt   Quittspiracy 7_GIa0NOD5yCU - transcript (automated).pdf","Transcript Link")</f>
        <v>Transcript Link</v>
      </c>
      <c r="M671" s="2" t="str">
        <f>HYPERLINK("https://files.afu.se/Downloads/Transcripts/Fade%20to%20Black%20(Jimmy%20Church)/2020 08 26 - FADE TO BLACK Radio - Ep. 1285 FADE to BLACK Jimmy Church w  Jason Quitt   Quittspiracy 7_GIa0NOD5yCU - transcript (automated).pdf","Transcript Link")</f>
        <v>Transcript Link</v>
      </c>
    </row>
    <row r="672" spans="1:13" ht="409.5">
      <c r="A672" s="1" t="s">
        <v>3244</v>
      </c>
      <c r="B672" s="1" t="s">
        <v>13</v>
      </c>
      <c r="C672" s="4" t="s">
        <v>3245</v>
      </c>
      <c r="D672" s="1" t="s">
        <v>3246</v>
      </c>
      <c r="E672" s="1" t="s">
        <v>3247</v>
      </c>
      <c r="F672" s="4" t="s">
        <v>5267</v>
      </c>
      <c r="G672" s="1" t="s">
        <v>17</v>
      </c>
      <c r="H672" s="1" t="s">
        <v>18</v>
      </c>
      <c r="I672" s="1" t="s">
        <v>19</v>
      </c>
      <c r="J672" s="1" t="s">
        <v>3248</v>
      </c>
      <c r="K672" s="1" t="s">
        <v>21</v>
      </c>
      <c r="L672" s="1" t="str">
        <f>HYPERLINK("https://files.afu.se/Downloads/Transcripts/Fade%20to%20Black%20(Jimmy%20Church)/2020 08 25 - FADE TO BLACK Radio - Ep. 1284 FADE to BLACK Jimmy Church w  Don Schmitt   Old School vs. New School UFO Research_DZ-6M9z-Cp0 - transcript (automated).pdf","Transcript Link")</f>
        <v>Transcript Link</v>
      </c>
      <c r="M672" s="2" t="str">
        <f>HYPERLINK("https://files.afu.se/Downloads/Transcripts/Fade%20to%20Black%20(Jimmy%20Church)/2020 08 25 - FADE TO BLACK Radio - Ep. 1284 FADE to BLACK Jimmy Church w  Don Schmitt   Old School vs. New School UFO Research_DZ-6M9z-Cp0 - transcript (automated).pdf","Transcript Link")</f>
        <v>Transcript Link</v>
      </c>
    </row>
    <row r="673" spans="1:13" ht="390">
      <c r="A673" s="1" t="s">
        <v>3249</v>
      </c>
      <c r="B673" s="1" t="s">
        <v>13</v>
      </c>
      <c r="C673" s="4" t="s">
        <v>3250</v>
      </c>
      <c r="D673" s="1" t="s">
        <v>3251</v>
      </c>
      <c r="E673" s="1" t="s">
        <v>3252</v>
      </c>
      <c r="F673" s="4" t="s">
        <v>5267</v>
      </c>
      <c r="G673" s="1" t="s">
        <v>17</v>
      </c>
      <c r="H673" s="1" t="s">
        <v>18</v>
      </c>
      <c r="I673" s="1" t="s">
        <v>19</v>
      </c>
      <c r="J673" s="1" t="s">
        <v>3253</v>
      </c>
      <c r="K673" s="1" t="s">
        <v>21</v>
      </c>
      <c r="L673" s="1" t="str">
        <f>HYPERLINK("https://files.afu.se/Downloads/Transcripts/Fade%20to%20Black%20(Jimmy%20Church)/2020 08 24 - FADE TO BLACK Radio - Ep. 1283 FADE to BLACK Jimmy Church w  Mick West   Escaping the Rabbit Hole_mWEBSrSbYbI - transcript (automated).pdf","Transcript Link")</f>
        <v>Transcript Link</v>
      </c>
      <c r="M673" s="2" t="str">
        <f>HYPERLINK("https://files.afu.se/Downloads/Transcripts/Fade%20to%20Black%20(Jimmy%20Church)/2020 08 24 - FADE TO BLACK Radio - Ep. 1283 FADE to BLACK Jimmy Church w  Mick West   Escaping the Rabbit Hole_mWEBSrSbYbI - transcript (automated).pdf","Transcript Link")</f>
        <v>Transcript Link</v>
      </c>
    </row>
    <row r="674" spans="1:13" ht="409.5">
      <c r="A674" s="1" t="s">
        <v>3254</v>
      </c>
      <c r="B674" s="1" t="s">
        <v>13</v>
      </c>
      <c r="C674" s="4" t="s">
        <v>3255</v>
      </c>
      <c r="D674" s="1" t="s">
        <v>3256</v>
      </c>
      <c r="E674" s="1" t="s">
        <v>3257</v>
      </c>
      <c r="F674" s="4" t="s">
        <v>5267</v>
      </c>
      <c r="G674" s="1" t="s">
        <v>17</v>
      </c>
      <c r="H674" s="1" t="s">
        <v>18</v>
      </c>
      <c r="I674" s="1" t="s">
        <v>19</v>
      </c>
      <c r="J674" s="1" t="s">
        <v>3258</v>
      </c>
      <c r="K674" s="1" t="s">
        <v>21</v>
      </c>
      <c r="L674" s="1" t="str">
        <f>HYPERLINK("https://files.afu.se/Downloads/Transcripts/Fade%20to%20Black%20(Jimmy%20Church)/2020 08 20 - FADE TO BLACK Radio - Ep. 1282 FADE to BLACK Jimmy Church w  Linda Moulton Howe   Edwards AFB ET Bunker_EXnafLmIfwY - transcript (automated).pdf","Transcript Link")</f>
        <v>Transcript Link</v>
      </c>
      <c r="M674" s="2" t="str">
        <f>HYPERLINK("https://files.afu.se/Downloads/Transcripts/Fade%20to%20Black%20(Jimmy%20Church)/2020 08 20 - FADE TO BLACK Radio - Ep. 1282 FADE to BLACK Jimmy Church w  Linda Moulton Howe   Edwards AFB ET Bunker_EXnafLmIfwY - transcript (automated).pdf","Transcript Link")</f>
        <v>Transcript Link</v>
      </c>
    </row>
    <row r="675" spans="1:13" ht="409.5">
      <c r="A675" s="1" t="s">
        <v>3254</v>
      </c>
      <c r="B675" s="1" t="s">
        <v>13</v>
      </c>
      <c r="C675" s="4" t="s">
        <v>3259</v>
      </c>
      <c r="D675" s="1" t="s">
        <v>3260</v>
      </c>
      <c r="E675" s="1" t="s">
        <v>3261</v>
      </c>
      <c r="F675" s="4" t="s">
        <v>5267</v>
      </c>
      <c r="G675" s="1" t="s">
        <v>17</v>
      </c>
      <c r="H675" s="1" t="s">
        <v>18</v>
      </c>
      <c r="I675" s="1" t="s">
        <v>19</v>
      </c>
      <c r="J675" s="1" t="s">
        <v>3262</v>
      </c>
      <c r="K675" s="1" t="s">
        <v>21</v>
      </c>
      <c r="L675" s="1" t="str">
        <f>HYPERLINK("https://files.afu.se/Downloads/Transcripts/Fade%20to%20Black%20(Jimmy%20Church)/2020 08 20 - FADE TO BLACK Radio - Ep. 1281 FADE to BLACK Jimmy Church w  Will Carroll   Drummer for Death Angel and his NDE_uPYccaffTYs - transcript (automated).pdf","Transcript Link")</f>
        <v>Transcript Link</v>
      </c>
      <c r="M675" s="2" t="str">
        <f>HYPERLINK("https://files.afu.se/Downloads/Transcripts/Fade%20to%20Black%20(Jimmy%20Church)/2020 08 20 - FADE TO BLACK Radio - Ep. 1281 FADE to BLACK Jimmy Church w  Will Carroll   Drummer for Death Angel and his NDE_uPYccaffTYs - transcript (automated).pdf","Transcript Link")</f>
        <v>Transcript Link</v>
      </c>
    </row>
    <row r="676" spans="1:13" ht="240">
      <c r="A676" s="1" t="s">
        <v>3263</v>
      </c>
      <c r="B676" s="1" t="s">
        <v>13</v>
      </c>
      <c r="C676" s="4" t="s">
        <v>3264</v>
      </c>
      <c r="D676" s="1" t="s">
        <v>3265</v>
      </c>
      <c r="E676" s="1" t="s">
        <v>3266</v>
      </c>
      <c r="F676" s="4" t="s">
        <v>5267</v>
      </c>
      <c r="G676" s="1" t="s">
        <v>17</v>
      </c>
      <c r="H676" s="1" t="s">
        <v>18</v>
      </c>
      <c r="I676" s="1" t="s">
        <v>19</v>
      </c>
      <c r="J676" s="1" t="s">
        <v>3267</v>
      </c>
      <c r="K676" s="1" t="s">
        <v>21</v>
      </c>
      <c r="L676" s="1" t="str">
        <f>HYPERLINK("https://files.afu.se/Downloads/Transcripts/Fade%20to%20Black%20(Jimmy%20Church)/2020 08 18 - FADE TO BLACK Radio - Fade To Black with Jimmy Church Open Lines!_gxfRUU6efxs - transcript (automated).pdf","Transcript Link")</f>
        <v>Transcript Link</v>
      </c>
      <c r="M676" s="2" t="str">
        <f>HYPERLINK("https://files.afu.se/Downloads/Transcripts/Fade%20to%20Black%20(Jimmy%20Church)/2020 08 18 - FADE TO BLACK Radio - Fade To Black with Jimmy Church Open Lines!_gxfRUU6efxs - transcript (automated).pdf","Transcript Link")</f>
        <v>Transcript Link</v>
      </c>
    </row>
    <row r="677" spans="1:13" ht="390">
      <c r="A677" s="1" t="s">
        <v>3268</v>
      </c>
      <c r="B677" s="1" t="s">
        <v>13</v>
      </c>
      <c r="C677" s="4" t="s">
        <v>3269</v>
      </c>
      <c r="D677" s="1" t="s">
        <v>3270</v>
      </c>
      <c r="E677" s="1" t="s">
        <v>3271</v>
      </c>
      <c r="F677" s="4" t="s">
        <v>5267</v>
      </c>
      <c r="G677" s="1" t="s">
        <v>17</v>
      </c>
      <c r="H677" s="1" t="s">
        <v>18</v>
      </c>
      <c r="I677" s="1" t="s">
        <v>19</v>
      </c>
      <c r="J677" s="1" t="s">
        <v>3272</v>
      </c>
      <c r="K677" s="1" t="s">
        <v>21</v>
      </c>
      <c r="L677" s="1" t="str">
        <f>HYPERLINK("https://files.afu.se/Downloads/Transcripts/Fade%20to%20Black%20(Jimmy%20Church)/2020 08 17 - FADE TO BLACK Radio - Ep. 1279 FADE to BLACK Jimmy Church w  Dave Schrader   The Lizzy Borden Murder House_uHxXvS3RbfA - transcript (automated).pdf","Transcript Link")</f>
        <v>Transcript Link</v>
      </c>
      <c r="M677" s="2" t="str">
        <f>HYPERLINK("https://files.afu.se/Downloads/Transcripts/Fade%20to%20Black%20(Jimmy%20Church)/2020 08 17 - FADE TO BLACK Radio - Ep. 1279 FADE to BLACK Jimmy Church w  Dave Schrader   The Lizzy Borden Murder House_uHxXvS3RbfA - transcript (automated).pdf","Transcript Link")</f>
        <v>Transcript Link</v>
      </c>
    </row>
    <row r="678" spans="1:13" ht="285">
      <c r="A678" s="1" t="s">
        <v>3273</v>
      </c>
      <c r="B678" s="1" t="s">
        <v>13</v>
      </c>
      <c r="C678" s="4" t="s">
        <v>3274</v>
      </c>
      <c r="D678" s="1" t="s">
        <v>3275</v>
      </c>
      <c r="E678" s="1" t="s">
        <v>3276</v>
      </c>
      <c r="F678" s="4" t="s">
        <v>5267</v>
      </c>
      <c r="G678" s="1" t="s">
        <v>17</v>
      </c>
      <c r="H678" s="1" t="s">
        <v>18</v>
      </c>
      <c r="I678" s="1" t="s">
        <v>19</v>
      </c>
      <c r="J678" s="1" t="s">
        <v>3277</v>
      </c>
      <c r="K678" s="1" t="s">
        <v>21</v>
      </c>
      <c r="L678" s="1" t="str">
        <f>HYPERLINK("https://files.afu.se/Downloads/Transcripts/Fade%20to%20Black%20(Jimmy%20Church)/2020 08 13 - FADE TO BLACK Radio - Ep. 1278 FADE to BLACK Jimmy Church   FADERNIGHT   Open-Lines_ELki6gyciKI - transcript (automated).pdf","Transcript Link")</f>
        <v>Transcript Link</v>
      </c>
      <c r="M678" s="2" t="str">
        <f>HYPERLINK("https://files.afu.se/Downloads/Transcripts/Fade%20to%20Black%20(Jimmy%20Church)/2020 08 13 - FADE TO BLACK Radio - Ep. 1278 FADE to BLACK Jimmy Church   FADERNIGHT   Open-Lines_ELki6gyciKI - transcript (automated).pdf","Transcript Link")</f>
        <v>Transcript Link</v>
      </c>
    </row>
    <row r="679" spans="1:13" ht="375">
      <c r="A679" s="1" t="s">
        <v>3278</v>
      </c>
      <c r="B679" s="1" t="s">
        <v>13</v>
      </c>
      <c r="C679" s="4" t="s">
        <v>3279</v>
      </c>
      <c r="D679" s="1" t="s">
        <v>3280</v>
      </c>
      <c r="E679" s="1" t="s">
        <v>3281</v>
      </c>
      <c r="F679" s="4" t="s">
        <v>5267</v>
      </c>
      <c r="G679" s="1" t="s">
        <v>17</v>
      </c>
      <c r="H679" s="1" t="s">
        <v>18</v>
      </c>
      <c r="I679" s="1" t="s">
        <v>19</v>
      </c>
      <c r="J679" s="1" t="s">
        <v>3282</v>
      </c>
      <c r="K679" s="1" t="s">
        <v>21</v>
      </c>
      <c r="L679" s="1" t="str">
        <f>HYPERLINK("https://files.afu.se/Downloads/Transcripts/Fade%20to%20Black%20(Jimmy%20Church)/2020 08 12 - FADE TO BLACK Radio - Ep. 1277 FADE to BLACK Jimmy Church w  Dr. Christopher Mackline   The Global ET Conspiracy_syYAtMU3P5s - transcript (automated).pdf","Transcript Link")</f>
        <v>Transcript Link</v>
      </c>
      <c r="M679" s="2" t="str">
        <f>HYPERLINK("https://files.afu.se/Downloads/Transcripts/Fade%20to%20Black%20(Jimmy%20Church)/2020 08 12 - FADE TO BLACK Radio - Ep. 1277 FADE to BLACK Jimmy Church w  Dr. Christopher Mackline   The Global ET Conspiracy_syYAtMU3P5s - transcript (automated).pdf","Transcript Link")</f>
        <v>Transcript Link</v>
      </c>
    </row>
    <row r="680" spans="1:13" ht="345">
      <c r="A680" s="1" t="s">
        <v>3283</v>
      </c>
      <c r="B680" s="1" t="s">
        <v>13</v>
      </c>
      <c r="C680" s="4" t="s">
        <v>3284</v>
      </c>
      <c r="D680" s="1" t="s">
        <v>3285</v>
      </c>
      <c r="E680" s="1" t="s">
        <v>3286</v>
      </c>
      <c r="F680" s="4" t="s">
        <v>5267</v>
      </c>
      <c r="G680" s="1" t="s">
        <v>17</v>
      </c>
      <c r="H680" s="1" t="s">
        <v>18</v>
      </c>
      <c r="I680" s="1" t="s">
        <v>19</v>
      </c>
      <c r="J680" s="1" t="s">
        <v>3287</v>
      </c>
      <c r="K680" s="1" t="s">
        <v>21</v>
      </c>
      <c r="L680" s="1" t="str">
        <f>HYPERLINK("https://files.afu.se/Downloads/Transcripts/Fade%20to%20Black%20(Jimmy%20Church)/2020 08 11 - FADE TO BLACK Radio - Ep. 1276 FADE to BLACK Jimmy Church w  Race Hobbs   Host to Host, a UFO Conversation_7q2E_dMf-PA - transcript (automated).pdf","Transcript Link")</f>
        <v>Transcript Link</v>
      </c>
      <c r="M680" s="2" t="str">
        <f>HYPERLINK("https://files.afu.se/Downloads/Transcripts/Fade%20to%20Black%20(Jimmy%20Church)/2020 08 11 - FADE TO BLACK Radio - Ep. 1276 FADE to BLACK Jimmy Church w  Race Hobbs   Host to Host, a UFO Conversation_7q2E_dMf-PA - transcript (automated).pdf","Transcript Link")</f>
        <v>Transcript Link</v>
      </c>
    </row>
    <row r="681" spans="1:13" ht="409.5">
      <c r="A681" s="1" t="s">
        <v>3288</v>
      </c>
      <c r="B681" s="1" t="s">
        <v>13</v>
      </c>
      <c r="C681" s="4" t="s">
        <v>3289</v>
      </c>
      <c r="D681" s="1" t="s">
        <v>3290</v>
      </c>
      <c r="E681" s="1" t="s">
        <v>3291</v>
      </c>
      <c r="F681" s="4" t="s">
        <v>5267</v>
      </c>
      <c r="G681" s="1" t="s">
        <v>17</v>
      </c>
      <c r="H681" s="1" t="s">
        <v>18</v>
      </c>
      <c r="I681" s="1" t="s">
        <v>19</v>
      </c>
      <c r="J681" s="1" t="s">
        <v>3292</v>
      </c>
      <c r="K681" s="1" t="s">
        <v>21</v>
      </c>
      <c r="L681" s="1" t="str">
        <f>HYPERLINK("https://files.afu.se/Downloads/Transcripts/Fade%20to%20Black%20(Jimmy%20Church)/2020 08 10 - FADE TO BLACK Radio - Ep. 1275 FADE to BLACK Jimmy Church w  Barry Littleton   A Life of ET Contact and ET Tech 2_-Cncg7_Bw-U - transcript (automated).pdf","Transcript Link")</f>
        <v>Transcript Link</v>
      </c>
      <c r="M681" s="2" t="str">
        <f>HYPERLINK("https://files.afu.se/Downloads/Transcripts/Fade%20to%20Black%20(Jimmy%20Church)/2020 08 10 - FADE TO BLACK Radio - Ep. 1275 FADE to BLACK Jimmy Church w  Barry Littleton   A Life of ET Contact and ET Tech 2_-Cncg7_Bw-U - transcript (automated).pdf","Transcript Link")</f>
        <v>Transcript Link</v>
      </c>
    </row>
    <row r="682" spans="1:13" ht="409.5">
      <c r="A682" s="1" t="s">
        <v>3288</v>
      </c>
      <c r="B682" s="1" t="s">
        <v>13</v>
      </c>
      <c r="C682" s="4" t="s">
        <v>3293</v>
      </c>
      <c r="D682" s="1" t="s">
        <v>3294</v>
      </c>
      <c r="E682" s="1" t="s">
        <v>3291</v>
      </c>
      <c r="F682" s="4" t="s">
        <v>5267</v>
      </c>
      <c r="G682" s="1" t="s">
        <v>17</v>
      </c>
      <c r="H682" s="1" t="s">
        <v>18</v>
      </c>
      <c r="I682" s="1" t="s">
        <v>19</v>
      </c>
      <c r="J682" s="1" t="s">
        <v>3295</v>
      </c>
      <c r="K682" s="1" t="s">
        <v>21</v>
      </c>
      <c r="L682" s="1" t="str">
        <f>HYPERLINK("https://files.afu.se/Downloads/Transcripts/Fade%20to%20Black%20(Jimmy%20Church)/2020 08 10 - FADE TO BLACK Radio - Ep. 1275 FADE to BLACK Jimmy Church w  Barry Littleton   A Life of ET Contact and ET Tech_43IyRmBjHd8 - transcript (automated).pdf","Transcript Link")</f>
        <v>Transcript Link</v>
      </c>
      <c r="M682" s="2" t="str">
        <f>HYPERLINK("https://files.afu.se/Downloads/Transcripts/Fade%20to%20Black%20(Jimmy%20Church)/2020 08 10 - FADE TO BLACK Radio - Ep. 1275 FADE to BLACK Jimmy Church w  Barry Littleton   A Life of ET Contact and ET Tech_43IyRmBjHd8 - transcript (automated).pdf","Transcript Link")</f>
        <v>Transcript Link</v>
      </c>
    </row>
    <row r="683" spans="1:13" ht="405">
      <c r="A683" s="1" t="s">
        <v>3296</v>
      </c>
      <c r="B683" s="1" t="s">
        <v>13</v>
      </c>
      <c r="C683" s="4" t="s">
        <v>3297</v>
      </c>
      <c r="D683" s="1" t="s">
        <v>3298</v>
      </c>
      <c r="E683" s="1" t="s">
        <v>3299</v>
      </c>
      <c r="F683" s="4" t="s">
        <v>5267</v>
      </c>
      <c r="G683" s="1" t="s">
        <v>17</v>
      </c>
      <c r="H683" s="1" t="s">
        <v>18</v>
      </c>
      <c r="I683" s="1" t="s">
        <v>19</v>
      </c>
      <c r="J683" s="1" t="s">
        <v>3300</v>
      </c>
      <c r="K683" s="1" t="s">
        <v>21</v>
      </c>
      <c r="L683" s="1" t="str">
        <f>HYPERLINK("https://files.afu.se/Downloads/Transcripts/Fade%20to%20Black%20(Jimmy%20Church)/2020 08 06 - FADE TO BLACK Radio - Ep. 1274 FADE to BLACK   FADERNIGHT w  Giorgio Tsoukalos   Open-Lines   Anything But Aliens!_4-gJ5Ft9Scw - transcript (automated).pdf","Transcript Link")</f>
        <v>Transcript Link</v>
      </c>
      <c r="M683" s="2" t="str">
        <f>HYPERLINK("https://files.afu.se/Downloads/Transcripts/Fade%20to%20Black%20(Jimmy%20Church)/2020 08 06 - FADE TO BLACK Radio - Ep. 1274 FADE to BLACK   FADERNIGHT w  Giorgio Tsoukalos   Open-Lines   Anything But Aliens!_4-gJ5Ft9Scw - transcript (automated).pdf","Transcript Link")</f>
        <v>Transcript Link</v>
      </c>
    </row>
    <row r="684" spans="1:13" ht="409.5">
      <c r="A684" s="1" t="s">
        <v>3301</v>
      </c>
      <c r="B684" s="1" t="s">
        <v>13</v>
      </c>
      <c r="C684" s="4" t="s">
        <v>3302</v>
      </c>
      <c r="D684" s="1" t="s">
        <v>3303</v>
      </c>
      <c r="E684" s="1" t="s">
        <v>3304</v>
      </c>
      <c r="F684" s="4" t="s">
        <v>5267</v>
      </c>
      <c r="G684" s="1" t="s">
        <v>17</v>
      </c>
      <c r="H684" s="1" t="s">
        <v>18</v>
      </c>
      <c r="I684" s="1" t="s">
        <v>19</v>
      </c>
      <c r="J684" s="1" t="s">
        <v>3305</v>
      </c>
      <c r="K684" s="1" t="s">
        <v>21</v>
      </c>
      <c r="L684" s="1" t="str">
        <f>HYPERLINK("https://files.afu.se/Downloads/Transcripts/Fade%20to%20Black%20(Jimmy%20Church)/2020 08 05 - FADE TO BLACK Radio - Ep. 1273 FADE to BLACK Jimmy Church w  Caroline Cory   'Superhuman  The Invisible Made Visible'_iTNu99k0udA - transcript (automated).pdf","Transcript Link")</f>
        <v>Transcript Link</v>
      </c>
      <c r="M684" s="2" t="str">
        <f>HYPERLINK("https://files.afu.se/Downloads/Transcripts/Fade%20to%20Black%20(Jimmy%20Church)/2020 08 05 - FADE TO BLACK Radio - Ep. 1273 FADE to BLACK Jimmy Church w  Caroline Cory   'Superhuman  The Invisible Made Visible'_iTNu99k0udA - transcript (automated).pdf","Transcript Link")</f>
        <v>Transcript Link</v>
      </c>
    </row>
    <row r="685" spans="1:13" ht="409.5">
      <c r="A685" s="1" t="s">
        <v>3306</v>
      </c>
      <c r="B685" s="1" t="s">
        <v>13</v>
      </c>
      <c r="C685" s="4" t="s">
        <v>3307</v>
      </c>
      <c r="D685" s="1" t="s">
        <v>3308</v>
      </c>
      <c r="E685" s="1" t="s">
        <v>3309</v>
      </c>
      <c r="F685" s="4" t="s">
        <v>5267</v>
      </c>
      <c r="G685" s="1" t="s">
        <v>17</v>
      </c>
      <c r="H685" s="1" t="s">
        <v>18</v>
      </c>
      <c r="I685" s="1" t="s">
        <v>19</v>
      </c>
      <c r="J685" s="1" t="s">
        <v>3310</v>
      </c>
      <c r="K685" s="1" t="s">
        <v>21</v>
      </c>
      <c r="L685" s="1" t="str">
        <f>HYPERLINK("https://files.afu.se/Downloads/Transcripts/Fade%20to%20Black%20(Jimmy%20Church)/2020 08 04 - FADE TO BLACK Radio - Ep. 1272 FADE to BLACK Jimmy Church w  Kelly Sullivan Walden   Your Dreams!_iDNjD0YEpP8 - transcript (automated).pdf","Transcript Link")</f>
        <v>Transcript Link</v>
      </c>
      <c r="M685" s="2" t="str">
        <f>HYPERLINK("https://files.afu.se/Downloads/Transcripts/Fade%20to%20Black%20(Jimmy%20Church)/2020 08 04 - FADE TO BLACK Radio - Ep. 1272 FADE to BLACK Jimmy Church w  Kelly Sullivan Walden   Your Dreams!_iDNjD0YEpP8 - transcript (automated).pdf","Transcript Link")</f>
        <v>Transcript Link</v>
      </c>
    </row>
    <row r="686" spans="1:13" ht="409.5">
      <c r="A686" s="1" t="s">
        <v>3311</v>
      </c>
      <c r="B686" s="1" t="s">
        <v>13</v>
      </c>
      <c r="C686" s="4" t="s">
        <v>3312</v>
      </c>
      <c r="D686" s="1" t="s">
        <v>3313</v>
      </c>
      <c r="E686" s="1" t="s">
        <v>3314</v>
      </c>
      <c r="F686" s="4" t="s">
        <v>5267</v>
      </c>
      <c r="G686" s="1" t="s">
        <v>17</v>
      </c>
      <c r="H686" s="1" t="s">
        <v>18</v>
      </c>
      <c r="I686" s="1" t="s">
        <v>19</v>
      </c>
      <c r="J686" s="1" t="s">
        <v>3315</v>
      </c>
      <c r="K686" s="1" t="s">
        <v>21</v>
      </c>
      <c r="L686" s="1" t="str">
        <f>HYPERLINK("https://files.afu.se/Downloads/Transcripts/Fade%20to%20Black%20(Jimmy%20Church)/2020 08 03 - FADE TO BLACK Radio - Ep. 1271 FADE to BLACK Jimmy Church w  John Greenewald   The NYT UFO Retractions_gqPvqnpJKr8 - transcript (automated).pdf","Transcript Link")</f>
        <v>Transcript Link</v>
      </c>
      <c r="M686" s="2" t="str">
        <f>HYPERLINK("https://files.afu.se/Downloads/Transcripts/Fade%20to%20Black%20(Jimmy%20Church)/2020 08 03 - FADE TO BLACK Radio - Ep. 1271 FADE to BLACK Jimmy Church w  John Greenewald   The NYT UFO Retractions_gqPvqnpJKr8 - transcript (automated).pdf","Transcript Link")</f>
        <v>Transcript Link</v>
      </c>
    </row>
    <row r="687" spans="1:13" ht="409.5">
      <c r="A687" s="1" t="s">
        <v>3316</v>
      </c>
      <c r="B687" s="1" t="s">
        <v>13</v>
      </c>
      <c r="C687" s="4" t="s">
        <v>3317</v>
      </c>
      <c r="D687" s="1" t="s">
        <v>3318</v>
      </c>
      <c r="E687" s="1" t="s">
        <v>3319</v>
      </c>
      <c r="F687" s="4" t="s">
        <v>5267</v>
      </c>
      <c r="G687" s="1" t="s">
        <v>17</v>
      </c>
      <c r="H687" s="1" t="s">
        <v>18</v>
      </c>
      <c r="I687" s="1" t="s">
        <v>19</v>
      </c>
      <c r="J687" s="1" t="s">
        <v>3320</v>
      </c>
      <c r="K687" s="1" t="s">
        <v>21</v>
      </c>
      <c r="L687" s="1" t="str">
        <f>HYPERLINK("https://files.afu.se/Downloads/Transcripts/Fade%20to%20Black%20(Jimmy%20Church)/2020 07 30 - FADE TO BLACK Radio - Ep. 1270 FADE to BLACK Jimmy Church w  Laura Eisenhower   Crazy Days_RbILaR7WDzw - transcript (automated).pdf","Transcript Link")</f>
        <v>Transcript Link</v>
      </c>
      <c r="M687" s="2" t="str">
        <f>HYPERLINK("https://files.afu.se/Downloads/Transcripts/Fade%20to%20Black%20(Jimmy%20Church)/2020 07 30 - FADE TO BLACK Radio - Ep. 1270 FADE to BLACK Jimmy Church w  Laura Eisenhower   Crazy Days_RbILaR7WDzw - transcript (automated).pdf","Transcript Link")</f>
        <v>Transcript Link</v>
      </c>
    </row>
    <row r="688" spans="1:13" ht="240">
      <c r="A688" s="1" t="s">
        <v>3321</v>
      </c>
      <c r="B688" s="1" t="s">
        <v>13</v>
      </c>
      <c r="C688" s="4" t="s">
        <v>3322</v>
      </c>
      <c r="D688" s="1" t="s">
        <v>3323</v>
      </c>
      <c r="E688" s="1" t="s">
        <v>3324</v>
      </c>
      <c r="F688" s="4" t="s">
        <v>5267</v>
      </c>
      <c r="G688" s="1" t="s">
        <v>17</v>
      </c>
      <c r="H688" s="1" t="s">
        <v>18</v>
      </c>
      <c r="I688" s="1" t="s">
        <v>19</v>
      </c>
      <c r="J688" s="1" t="s">
        <v>3325</v>
      </c>
      <c r="K688" s="1" t="s">
        <v>21</v>
      </c>
      <c r="L688" s="1" t="str">
        <f>HYPERLINK("https://files.afu.se/Downloads/Transcripts/Fade%20to%20Black%20(Jimmy%20Church)/2020 07 27 - FADE TO BLACK Radio - Ep. 1268 Fade To Black with Jimmy Church FADERNIGHT   Open-Lines_xYTAGTeo5yM - transcript (automated).pdf","Transcript Link")</f>
        <v>Transcript Link</v>
      </c>
      <c r="M688" s="2" t="str">
        <f>HYPERLINK("https://files.afu.se/Downloads/Transcripts/Fade%20to%20Black%20(Jimmy%20Church)/2020 07 27 - FADE TO BLACK Radio - Ep. 1268 Fade To Black with Jimmy Church FADERNIGHT   Open-Lines_xYTAGTeo5yM - transcript (automated).pdf","Transcript Link")</f>
        <v>Transcript Link</v>
      </c>
    </row>
    <row r="689" spans="1:13" ht="225">
      <c r="A689" s="1" t="s">
        <v>3326</v>
      </c>
      <c r="B689" s="1" t="s">
        <v>13</v>
      </c>
      <c r="C689" s="4" t="s">
        <v>3327</v>
      </c>
      <c r="D689" s="1" t="s">
        <v>3328</v>
      </c>
      <c r="E689" s="1" t="s">
        <v>3329</v>
      </c>
      <c r="F689" s="4" t="s">
        <v>5267</v>
      </c>
      <c r="G689" s="1" t="s">
        <v>17</v>
      </c>
      <c r="H689" s="1" t="s">
        <v>18</v>
      </c>
      <c r="I689" s="1" t="s">
        <v>19</v>
      </c>
      <c r="J689" s="1" t="s">
        <v>3330</v>
      </c>
      <c r="K689" s="1" t="s">
        <v>21</v>
      </c>
      <c r="L689" s="1" t="str">
        <f>HYPERLINK("https://files.afu.se/Downloads/Transcripts/Fade%20to%20Black%20(Jimmy%20Church)/2020 07 23 - FADE TO BLACK Radio - Ep. 1267 FADE to BLACK   FADERNIGHT   Open-Lines_Pj1bW-7AWlQ - transcript (automated).pdf","Transcript Link")</f>
        <v>Transcript Link</v>
      </c>
      <c r="M689" s="2" t="str">
        <f>HYPERLINK("https://files.afu.se/Downloads/Transcripts/Fade%20to%20Black%20(Jimmy%20Church)/2020 07 23 - FADE TO BLACK Radio - Ep. 1267 FADE to BLACK   FADERNIGHT   Open-Lines_Pj1bW-7AWlQ - transcript (automated).pdf","Transcript Link")</f>
        <v>Transcript Link</v>
      </c>
    </row>
    <row r="690" spans="1:13" ht="409.5">
      <c r="A690" s="1" t="s">
        <v>3331</v>
      </c>
      <c r="B690" s="1" t="s">
        <v>13</v>
      </c>
      <c r="C690" s="4" t="s">
        <v>3332</v>
      </c>
      <c r="D690" s="1" t="s">
        <v>3333</v>
      </c>
      <c r="E690" s="1" t="s">
        <v>3334</v>
      </c>
      <c r="F690" s="4" t="s">
        <v>5267</v>
      </c>
      <c r="G690" s="1" t="s">
        <v>17</v>
      </c>
      <c r="H690" s="1" t="s">
        <v>18</v>
      </c>
      <c r="I690" s="1" t="s">
        <v>19</v>
      </c>
      <c r="J690" s="1" t="s">
        <v>3335</v>
      </c>
      <c r="K690" s="1" t="s">
        <v>21</v>
      </c>
      <c r="L690" s="1" t="str">
        <f>HYPERLINK("https://files.afu.se/Downloads/Transcripts/Fade%20to%20Black%20(Jimmy%20Church)/2020 07 22 - FADE TO BLACK Radio - Fade To Black with Jimmy Church guest  Billy Carson_h34TNHBTQpE - transcript (automated).pdf","Transcript Link")</f>
        <v>Transcript Link</v>
      </c>
      <c r="M690" s="2" t="str">
        <f>HYPERLINK("https://files.afu.se/Downloads/Transcripts/Fade%20to%20Black%20(Jimmy%20Church)/2020 07 22 - FADE TO BLACK Radio - Fade To Black with Jimmy Church guest  Billy Carson_h34TNHBTQpE - transcript (automated).pdf","Transcript Link")</f>
        <v>Transcript Link</v>
      </c>
    </row>
    <row r="691" spans="1:13" ht="375">
      <c r="A691" s="1" t="s">
        <v>3336</v>
      </c>
      <c r="B691" s="1" t="s">
        <v>13</v>
      </c>
      <c r="C691" s="4" t="s">
        <v>3337</v>
      </c>
      <c r="D691" s="1" t="s">
        <v>3338</v>
      </c>
      <c r="E691" s="1" t="s">
        <v>3339</v>
      </c>
      <c r="F691" s="4" t="s">
        <v>5267</v>
      </c>
      <c r="G691" s="1" t="s">
        <v>17</v>
      </c>
      <c r="H691" s="1" t="s">
        <v>18</v>
      </c>
      <c r="I691" s="1" t="s">
        <v>19</v>
      </c>
      <c r="J691" s="1" t="s">
        <v>3340</v>
      </c>
      <c r="K691" s="1" t="s">
        <v>21</v>
      </c>
      <c r="L691" s="1" t="str">
        <f>HYPERLINK("https://files.afu.se/Downloads/Transcripts/Fade%20to%20Black%20(Jimmy%20Church)/2020 07 21 - FADE TO BLACK Radio - Ep. 1265 FADE to BLACK Jimmy Church w  Paul Hynek   A.I. The Good, The Bad, The Ugly_6zo43EksCdo - transcript (automated).pdf","Transcript Link")</f>
        <v>Transcript Link</v>
      </c>
      <c r="M691" s="2" t="str">
        <f>HYPERLINK("https://files.afu.se/Downloads/Transcripts/Fade%20to%20Black%20(Jimmy%20Church)/2020 07 21 - FADE TO BLACK Radio - Ep. 1265 FADE to BLACK Jimmy Church w  Paul Hynek   A.I. The Good, The Bad, The Ugly_6zo43EksCdo - transcript (automated).pdf","Transcript Link")</f>
        <v>Transcript Link</v>
      </c>
    </row>
    <row r="692" spans="1:13" ht="360">
      <c r="A692" s="1" t="s">
        <v>3341</v>
      </c>
      <c r="B692" s="1" t="s">
        <v>13</v>
      </c>
      <c r="C692" s="4" t="s">
        <v>3342</v>
      </c>
      <c r="D692" s="1" t="s">
        <v>3343</v>
      </c>
      <c r="E692" s="1" t="s">
        <v>3344</v>
      </c>
      <c r="F692" s="4" t="s">
        <v>5267</v>
      </c>
      <c r="G692" s="1" t="s">
        <v>17</v>
      </c>
      <c r="H692" s="1" t="s">
        <v>18</v>
      </c>
      <c r="I692" s="1" t="s">
        <v>19</v>
      </c>
      <c r="J692" s="1" t="s">
        <v>3345</v>
      </c>
      <c r="K692" s="1" t="s">
        <v>21</v>
      </c>
      <c r="L692" s="1" t="str">
        <f>HYPERLINK("https://files.afu.se/Downloads/Transcripts/Fade%20to%20Black%20(Jimmy%20Church)/2020 07 20 - FADE TO BLACK Radio - Ep. 1264 FADE to BLACK Jimmy Church   MUFON Round Table_7xmiZnu6ip0 - transcript (automated).pdf","Transcript Link")</f>
        <v>Transcript Link</v>
      </c>
      <c r="M692" s="2" t="str">
        <f>HYPERLINK("https://files.afu.se/Downloads/Transcripts/Fade%20to%20Black%20(Jimmy%20Church)/2020 07 20 - FADE TO BLACK Radio - Ep. 1264 FADE to BLACK Jimmy Church   MUFON Round Table_7xmiZnu6ip0 - transcript (automated).pdf","Transcript Link")</f>
        <v>Transcript Link</v>
      </c>
    </row>
    <row r="693" spans="1:13" ht="165">
      <c r="A693" s="1" t="s">
        <v>3346</v>
      </c>
      <c r="B693" s="1" t="s">
        <v>13</v>
      </c>
      <c r="C693" s="4" t="s">
        <v>3347</v>
      </c>
      <c r="D693" s="1" t="s">
        <v>3348</v>
      </c>
      <c r="E693" s="1" t="s">
        <v>3349</v>
      </c>
      <c r="F693" s="4" t="s">
        <v>5267</v>
      </c>
      <c r="G693" s="1" t="s">
        <v>17</v>
      </c>
      <c r="H693" s="1" t="s">
        <v>18</v>
      </c>
      <c r="I693" s="1" t="s">
        <v>19</v>
      </c>
      <c r="J693" s="1" t="s">
        <v>3350</v>
      </c>
      <c r="K693" s="1" t="s">
        <v>21</v>
      </c>
      <c r="L693" s="1" t="str">
        <f>HYPERLINK("https://files.afu.se/Downloads/Transcripts/Fade%20to%20Black%20(Jimmy%20Church)/2020 07 16 - FADE TO BLACK Radio - Fade To Black with Jimmy Church_VXDVYomm0O0 - transcript (automated).pdf","Transcript Link")</f>
        <v>Transcript Link</v>
      </c>
      <c r="M693" s="2" t="str">
        <f>HYPERLINK("https://files.afu.se/Downloads/Transcripts/Fade%20to%20Black%20(Jimmy%20Church)/2020 07 16 - FADE TO BLACK Radio - Fade To Black with Jimmy Church_VXDVYomm0O0 - transcript (automated).pdf","Transcript Link")</f>
        <v>Transcript Link</v>
      </c>
    </row>
    <row r="694" spans="1:13" ht="165">
      <c r="A694" s="1" t="s">
        <v>3351</v>
      </c>
      <c r="B694" s="1" t="s">
        <v>13</v>
      </c>
      <c r="C694" s="4" t="s">
        <v>3352</v>
      </c>
      <c r="D694" s="1" t="s">
        <v>3348</v>
      </c>
      <c r="E694" s="1" t="s">
        <v>3349</v>
      </c>
      <c r="F694" s="4" t="s">
        <v>5267</v>
      </c>
      <c r="G694" s="1" t="s">
        <v>17</v>
      </c>
      <c r="H694" s="1" t="s">
        <v>18</v>
      </c>
      <c r="I694" s="1" t="s">
        <v>19</v>
      </c>
      <c r="J694" s="1" t="s">
        <v>3353</v>
      </c>
      <c r="K694" s="1" t="s">
        <v>21</v>
      </c>
      <c r="L694" s="1" t="str">
        <f>HYPERLINK("https://files.afu.se/Downloads/Transcripts/Fade%20to%20Black%20(Jimmy%20Church)/2020 07 15 - FADE TO BLACK Radio - Fade To Black with Jimmy Church_kLnp7rRr9x8 - transcript (automated).pdf","Transcript Link")</f>
        <v>Transcript Link</v>
      </c>
      <c r="M694" s="2" t="str">
        <f>HYPERLINK("https://files.afu.se/Downloads/Transcripts/Fade%20to%20Black%20(Jimmy%20Church)/2020 07 15 - FADE TO BLACK Radio - Fade To Black with Jimmy Church_kLnp7rRr9x8 - transcript (automated).pdf","Transcript Link")</f>
        <v>Transcript Link</v>
      </c>
    </row>
    <row r="695" spans="1:13" ht="165">
      <c r="A695" s="1" t="s">
        <v>3354</v>
      </c>
      <c r="B695" s="1" t="s">
        <v>13</v>
      </c>
      <c r="C695" s="4" t="s">
        <v>3355</v>
      </c>
      <c r="D695" s="1" t="s">
        <v>3348</v>
      </c>
      <c r="E695" s="1" t="s">
        <v>3349</v>
      </c>
      <c r="F695" s="4" t="s">
        <v>5267</v>
      </c>
      <c r="G695" s="1" t="s">
        <v>17</v>
      </c>
      <c r="H695" s="1" t="s">
        <v>18</v>
      </c>
      <c r="I695" s="1" t="s">
        <v>19</v>
      </c>
      <c r="J695" s="1" t="s">
        <v>3356</v>
      </c>
      <c r="K695" s="1" t="s">
        <v>21</v>
      </c>
      <c r="L695" s="1" t="str">
        <f>HYPERLINK("https://files.afu.se/Downloads/Transcripts/Fade%20to%20Black%20(Jimmy%20Church)/2020 07 14 - FADE TO BLACK Radio - Fade To Black with Jimmy Church_AYWG6nGnhSM - transcript (automated).pdf","Transcript Link")</f>
        <v>Transcript Link</v>
      </c>
      <c r="M695" s="2" t="str">
        <f>HYPERLINK("https://files.afu.se/Downloads/Transcripts/Fade%20to%20Black%20(Jimmy%20Church)/2020 07 14 - FADE TO BLACK Radio - Fade To Black with Jimmy Church_AYWG6nGnhSM - transcript (automated).pdf","Transcript Link")</f>
        <v>Transcript Link</v>
      </c>
    </row>
    <row r="696" spans="1:13" ht="165">
      <c r="A696" s="1" t="s">
        <v>3354</v>
      </c>
      <c r="B696" s="1" t="s">
        <v>13</v>
      </c>
      <c r="C696" s="4" t="s">
        <v>3357</v>
      </c>
      <c r="D696" s="1" t="s">
        <v>3348</v>
      </c>
      <c r="E696" s="1" t="s">
        <v>3349</v>
      </c>
      <c r="F696" s="4" t="s">
        <v>5267</v>
      </c>
      <c r="G696" s="1" t="s">
        <v>17</v>
      </c>
      <c r="H696" s="1" t="s">
        <v>18</v>
      </c>
      <c r="I696" s="1" t="s">
        <v>19</v>
      </c>
      <c r="J696" s="1" t="s">
        <v>3358</v>
      </c>
      <c r="K696" s="1" t="s">
        <v>21</v>
      </c>
      <c r="L696" s="1" t="str">
        <f>HYPERLINK("https://files.afu.se/Downloads/Transcripts/Fade%20to%20Black%20(Jimmy%20Church)/2020 07 14 - FADE TO BLACK Radio - Fade To Black with Jimmy Church_8MFgnQronWg - transcript (automated).pdf","Transcript Link")</f>
        <v>Transcript Link</v>
      </c>
      <c r="M696" s="2" t="str">
        <f>HYPERLINK("https://files.afu.se/Downloads/Transcripts/Fade%20to%20Black%20(Jimmy%20Church)/2020 07 14 - FADE TO BLACK Radio - Fade To Black with Jimmy Church_8MFgnQronWg - transcript (automated).pdf","Transcript Link")</f>
        <v>Transcript Link</v>
      </c>
    </row>
    <row r="697" spans="1:13" ht="165">
      <c r="A697" s="1" t="s">
        <v>3359</v>
      </c>
      <c r="B697" s="1" t="s">
        <v>13</v>
      </c>
      <c r="C697" s="4" t="s">
        <v>3360</v>
      </c>
      <c r="D697" s="1" t="s">
        <v>3361</v>
      </c>
      <c r="E697" s="1" t="s">
        <v>3349</v>
      </c>
      <c r="F697" s="4" t="s">
        <v>5267</v>
      </c>
      <c r="G697" s="1" t="s">
        <v>17</v>
      </c>
      <c r="H697" s="1" t="s">
        <v>18</v>
      </c>
      <c r="I697" s="1" t="s">
        <v>19</v>
      </c>
      <c r="J697" s="1" t="s">
        <v>3362</v>
      </c>
      <c r="K697" s="1" t="s">
        <v>21</v>
      </c>
      <c r="L697" s="1" t="str">
        <f>HYPERLINK("https://files.afu.se/Downloads/Transcripts/Fade%20to%20Black%20(Jimmy%20Church)/2020 07 13 - FADE TO BLACK Radio - Fade To Black With Jimmy Church LIVE_ofOgrnXbCXU - transcript (automated).pdf","Transcript Link")</f>
        <v>Transcript Link</v>
      </c>
      <c r="M697" s="2" t="str">
        <f>HYPERLINK("https://files.afu.se/Downloads/Transcripts/Fade%20to%20Black%20(Jimmy%20Church)/2020 07 13 - FADE TO BLACK Radio - Fade To Black With Jimmy Church LIVE_ofOgrnXbCXU - transcript (automated).pdf","Transcript Link")</f>
        <v>Transcript Link</v>
      </c>
    </row>
    <row r="698" spans="1:13" ht="165">
      <c r="A698" s="1" t="s">
        <v>3359</v>
      </c>
      <c r="B698" s="1" t="s">
        <v>13</v>
      </c>
      <c r="C698" s="4" t="s">
        <v>3363</v>
      </c>
      <c r="D698" s="1" t="s">
        <v>3361</v>
      </c>
      <c r="E698" s="1" t="s">
        <v>3349</v>
      </c>
      <c r="F698" s="4" t="s">
        <v>5267</v>
      </c>
      <c r="G698" s="1" t="s">
        <v>17</v>
      </c>
      <c r="H698" s="1" t="s">
        <v>18</v>
      </c>
      <c r="I698" s="1" t="s">
        <v>19</v>
      </c>
      <c r="J698" s="1" t="s">
        <v>3364</v>
      </c>
      <c r="K698" s="1" t="s">
        <v>21</v>
      </c>
      <c r="L698" s="1" t="str">
        <f>HYPERLINK("https://files.afu.se/Downloads/Transcripts/Fade%20to%20Black%20(Jimmy%20Church)/2020 07 13 - FADE TO BLACK Radio - Fade To Black With Jimmy Church LIVE_UVElciHIhVM - transcript (automated).pdf","Transcript Link")</f>
        <v>Transcript Link</v>
      </c>
      <c r="M698" s="2" t="str">
        <f>HYPERLINK("https://files.afu.se/Downloads/Transcripts/Fade%20to%20Black%20(Jimmy%20Church)/2020 07 13 - FADE TO BLACK Radio - Fade To Black With Jimmy Church LIVE_UVElciHIhVM - transcript (automated).pdf","Transcript Link")</f>
        <v>Transcript Link</v>
      </c>
    </row>
    <row r="699" spans="1:13" ht="165">
      <c r="A699" s="1" t="s">
        <v>3359</v>
      </c>
      <c r="B699" s="1" t="s">
        <v>13</v>
      </c>
      <c r="C699" s="4" t="s">
        <v>3365</v>
      </c>
      <c r="D699" s="1" t="s">
        <v>3361</v>
      </c>
      <c r="E699" s="1" t="s">
        <v>3349</v>
      </c>
      <c r="F699" s="4" t="s">
        <v>5267</v>
      </c>
      <c r="G699" s="1" t="s">
        <v>17</v>
      </c>
      <c r="H699" s="1" t="s">
        <v>18</v>
      </c>
      <c r="I699" s="1" t="s">
        <v>19</v>
      </c>
      <c r="J699" s="1" t="s">
        <v>3366</v>
      </c>
      <c r="K699" s="1" t="s">
        <v>21</v>
      </c>
      <c r="L699" s="1" t="str">
        <f>HYPERLINK("https://files.afu.se/Downloads/Transcripts/Fade%20to%20Black%20(Jimmy%20Church)/2020 07 13 - FADE TO BLACK Radio - Fade To Black With Jimmy Church LIVE_MPKHx3My8OE - transcript (automated).pdf","Transcript Link")</f>
        <v>Transcript Link</v>
      </c>
      <c r="M699" s="2" t="str">
        <f>HYPERLINK("https://files.afu.se/Downloads/Transcripts/Fade%20to%20Black%20(Jimmy%20Church)/2020 07 13 - FADE TO BLACK Radio - Fade To Black With Jimmy Church LIVE_MPKHx3My8OE - transcript (automated).pdf","Transcript Link")</f>
        <v>Transcript Link</v>
      </c>
    </row>
    <row r="700" spans="1:13" ht="409.5">
      <c r="A700" s="1" t="s">
        <v>3367</v>
      </c>
      <c r="B700" s="1" t="s">
        <v>13</v>
      </c>
      <c r="C700" s="4" t="s">
        <v>3368</v>
      </c>
      <c r="D700" s="1" t="s">
        <v>3369</v>
      </c>
      <c r="E700" s="1" t="s">
        <v>3370</v>
      </c>
      <c r="F700" s="4" t="s">
        <v>5267</v>
      </c>
      <c r="G700" s="1" t="s">
        <v>17</v>
      </c>
      <c r="H700" s="1" t="s">
        <v>18</v>
      </c>
      <c r="I700" s="1" t="s">
        <v>19</v>
      </c>
      <c r="J700" s="1" t="s">
        <v>3371</v>
      </c>
      <c r="K700" s="1" t="s">
        <v>21</v>
      </c>
      <c r="L700" s="1" t="str">
        <f>HYPERLINK("https://files.afu.se/Downloads/Transcripts/Fade%20to%20Black%20(Jimmy%20Church)/2020 07 02 - FADE TO BLACK Radio - July 2, 2020 FADE TO BLACK #Live Stream #F2B - Richard Dolan   UFO UAP Updates_9kOo9_BCNsw - transcript (automated).pdf","Transcript Link")</f>
        <v>Transcript Link</v>
      </c>
      <c r="M700" s="2" t="str">
        <f>HYPERLINK("https://files.afu.se/Downloads/Transcripts/Fade%20to%20Black%20(Jimmy%20Church)/2020 07 02 - FADE TO BLACK Radio - July 2, 2020 FADE TO BLACK #Live Stream #F2B - Richard Dolan   UFO UAP Updates_9kOo9_BCNsw - transcript (automated).pdf","Transcript Link")</f>
        <v>Transcript Link</v>
      </c>
    </row>
    <row r="701" spans="1:13" ht="409.5">
      <c r="A701" s="1" t="s">
        <v>3367</v>
      </c>
      <c r="B701" s="1" t="s">
        <v>13</v>
      </c>
      <c r="C701" s="4" t="s">
        <v>3372</v>
      </c>
      <c r="D701" s="1" t="s">
        <v>3369</v>
      </c>
      <c r="E701" s="1" t="s">
        <v>3373</v>
      </c>
      <c r="F701" s="4" t="s">
        <v>5267</v>
      </c>
      <c r="G701" s="1" t="s">
        <v>17</v>
      </c>
      <c r="H701" s="1" t="s">
        <v>18</v>
      </c>
      <c r="I701" s="1" t="s">
        <v>19</v>
      </c>
      <c r="J701" s="1" t="s">
        <v>3374</v>
      </c>
      <c r="K701" s="1" t="s">
        <v>21</v>
      </c>
      <c r="L701" s="1" t="str">
        <f>HYPERLINK("https://files.afu.se/Downloads/Transcripts/Fade%20to%20Black%20(Jimmy%20Church)/2020 07 02 - FADE TO BLACK Radio - July 2, 2020 FADE TO BLACK #Live Stream #F2B - Richard Dolan   UFO UAP Updates_ofnY3dKnXk4 - transcript (automated).pdf","Transcript Link")</f>
        <v>Transcript Link</v>
      </c>
      <c r="M701" s="2" t="str">
        <f>HYPERLINK("https://files.afu.se/Downloads/Transcripts/Fade%20to%20Black%20(Jimmy%20Church)/2020 07 02 - FADE TO BLACK Radio - July 2, 2020 FADE TO BLACK #Live Stream #F2B - Richard Dolan   UFO UAP Updates_ofnY3dKnXk4 - transcript (automated).pdf","Transcript Link")</f>
        <v>Transcript Link</v>
      </c>
    </row>
    <row r="702" spans="1:13" ht="409.5">
      <c r="A702" s="1" t="s">
        <v>3375</v>
      </c>
      <c r="B702" s="1" t="s">
        <v>13</v>
      </c>
      <c r="C702" s="4" t="s">
        <v>3376</v>
      </c>
      <c r="D702" s="1" t="s">
        <v>3377</v>
      </c>
      <c r="E702" s="1" t="s">
        <v>3378</v>
      </c>
      <c r="F702" s="4" t="s">
        <v>5267</v>
      </c>
      <c r="G702" s="1" t="s">
        <v>17</v>
      </c>
      <c r="H702" s="1" t="s">
        <v>18</v>
      </c>
      <c r="I702" s="1" t="s">
        <v>19</v>
      </c>
      <c r="J702" s="1" t="s">
        <v>3379</v>
      </c>
      <c r="K702" s="1" t="s">
        <v>21</v>
      </c>
      <c r="L702" s="1" t="str">
        <f>HYPERLINK("https://files.afu.se/Downloads/Transcripts/Fade%20to%20Black%20(Jimmy%20Church)/2020 07 01 - FADE TO BLACK Radio - June 30, 2020 FADE TO BLACK #Live Stream #F2B - Scott Wolter   Texas Mysteries_LhZAeYo11Us - transcript (automated).pdf","Transcript Link")</f>
        <v>Transcript Link</v>
      </c>
      <c r="M702" s="2" t="str">
        <f>HYPERLINK("https://files.afu.se/Downloads/Transcripts/Fade%20to%20Black%20(Jimmy%20Church)/2020 07 01 - FADE TO BLACK Radio - June 30, 2020 FADE TO BLACK #Live Stream #F2B - Scott Wolter   Texas Mysteries_LhZAeYo11Us - transcript (automated).pdf","Transcript Link")</f>
        <v>Transcript Link</v>
      </c>
    </row>
    <row r="703" spans="1:13" ht="409.5">
      <c r="A703" s="1" t="s">
        <v>3380</v>
      </c>
      <c r="B703" s="1" t="s">
        <v>13</v>
      </c>
      <c r="C703" s="4" t="s">
        <v>3381</v>
      </c>
      <c r="D703" s="1" t="s">
        <v>3377</v>
      </c>
      <c r="E703" s="1" t="s">
        <v>3382</v>
      </c>
      <c r="F703" s="4" t="s">
        <v>5267</v>
      </c>
      <c r="G703" s="1" t="s">
        <v>17</v>
      </c>
      <c r="H703" s="1" t="s">
        <v>18</v>
      </c>
      <c r="I703" s="1" t="s">
        <v>19</v>
      </c>
      <c r="J703" s="1" t="s">
        <v>3383</v>
      </c>
      <c r="K703" s="1" t="s">
        <v>21</v>
      </c>
      <c r="L703" s="1" t="str">
        <f>HYPERLINK("https://files.afu.se/Downloads/Transcripts/Fade%20to%20Black%20(Jimmy%20Church)/2020 06 30 - FADE TO BLACK Radio - June 30, 2020 FADE TO BLACK #Live Stream #F2B - Scott Wolter   Texas Mysteries_K_Az7Ss1FaA - transcript (automated).pdf","Transcript Link")</f>
        <v>Transcript Link</v>
      </c>
      <c r="M703" s="2" t="str">
        <f>HYPERLINK("https://files.afu.se/Downloads/Transcripts/Fade%20to%20Black%20(Jimmy%20Church)/2020 06 30 - FADE TO BLACK Radio - June 30, 2020 FADE TO BLACK #Live Stream #F2B - Scott Wolter   Texas Mysteries_K_Az7Ss1FaA - transcript (automated).pdf","Transcript Link")</f>
        <v>Transcript Link</v>
      </c>
    </row>
    <row r="704" spans="1:13" ht="409.5">
      <c r="A704" s="1" t="s">
        <v>3384</v>
      </c>
      <c r="B704" s="1" t="s">
        <v>13</v>
      </c>
      <c r="C704" s="4" t="s">
        <v>3385</v>
      </c>
      <c r="D704" s="1" t="s">
        <v>3386</v>
      </c>
      <c r="E704" s="1" t="s">
        <v>3387</v>
      </c>
      <c r="F704" s="4" t="s">
        <v>5267</v>
      </c>
      <c r="G704" s="1" t="s">
        <v>17</v>
      </c>
      <c r="H704" s="1" t="s">
        <v>18</v>
      </c>
      <c r="I704" s="1" t="s">
        <v>19</v>
      </c>
      <c r="J704" s="1" t="s">
        <v>3388</v>
      </c>
      <c r="K704" s="1" t="s">
        <v>21</v>
      </c>
      <c r="L704" s="1" t="str">
        <f>HYPERLINK("https://files.afu.se/Downloads/Transcripts/Fade%20to%20Black%20(Jimmy%20Church)/2020 06 29 - FADE TO BLACK Radio - June 29, 2020 FADE TO BLACK #Live Stream #F2B - Quittspiracy 6 With Jason Quitt  747-228-2051_VmZNAjG1LUA - transcript (automated).pdf","Transcript Link")</f>
        <v>Transcript Link</v>
      </c>
      <c r="M704" s="2" t="str">
        <f>HYPERLINK("https://files.afu.se/Downloads/Transcripts/Fade%20to%20Black%20(Jimmy%20Church)/2020 06 29 - FADE TO BLACK Radio - June 29, 2020 FADE TO BLACK #Live Stream #F2B - Quittspiracy 6 With Jason Quitt  747-228-2051_VmZNAjG1LUA - transcript (automated).pdf","Transcript Link")</f>
        <v>Transcript Link</v>
      </c>
    </row>
    <row r="705" spans="1:13" ht="409.5">
      <c r="A705" s="1" t="s">
        <v>3384</v>
      </c>
      <c r="B705" s="1" t="s">
        <v>13</v>
      </c>
      <c r="C705" s="4" t="s">
        <v>3389</v>
      </c>
      <c r="D705" s="1" t="s">
        <v>3386</v>
      </c>
      <c r="E705" s="1" t="s">
        <v>3387</v>
      </c>
      <c r="F705" s="4" t="s">
        <v>5267</v>
      </c>
      <c r="G705" s="1" t="s">
        <v>17</v>
      </c>
      <c r="H705" s="1" t="s">
        <v>18</v>
      </c>
      <c r="I705" s="1" t="s">
        <v>19</v>
      </c>
      <c r="J705" s="1" t="s">
        <v>3390</v>
      </c>
      <c r="K705" s="1" t="s">
        <v>21</v>
      </c>
      <c r="L705" s="1" t="str">
        <f>HYPERLINK("https://files.afu.se/Downloads/Transcripts/Fade%20to%20Black%20(Jimmy%20Church)/2020 06 29 - FADE TO BLACK Radio - June 29, 2020 FADE TO BLACK #Live Stream #F2B - Quittspiracy 6 With Jason Quitt  747-228-2051_4L1E4y7Nhtk - transcript (automated).pdf","Transcript Link")</f>
        <v>Transcript Link</v>
      </c>
      <c r="M705" s="2" t="str">
        <f>HYPERLINK("https://files.afu.se/Downloads/Transcripts/Fade%20to%20Black%20(Jimmy%20Church)/2020 06 29 - FADE TO BLACK Radio - June 29, 2020 FADE TO BLACK #Live Stream #F2B - Quittspiracy 6 With Jason Quitt  747-228-2051_4L1E4y7Nhtk - transcript (automated).pdf","Transcript Link")</f>
        <v>Transcript Link</v>
      </c>
    </row>
    <row r="706" spans="1:13" ht="195">
      <c r="A706" s="1" t="s">
        <v>3391</v>
      </c>
      <c r="B706" s="1" t="s">
        <v>13</v>
      </c>
      <c r="C706" s="4" t="s">
        <v>3392</v>
      </c>
      <c r="D706" s="1" t="s">
        <v>3393</v>
      </c>
      <c r="E706" s="1" t="s">
        <v>3394</v>
      </c>
      <c r="F706" s="4" t="s">
        <v>5267</v>
      </c>
      <c r="G706" s="1" t="s">
        <v>17</v>
      </c>
      <c r="H706" s="1" t="s">
        <v>18</v>
      </c>
      <c r="I706" s="1" t="s">
        <v>19</v>
      </c>
      <c r="J706" s="1" t="s">
        <v>3395</v>
      </c>
      <c r="K706" s="1" t="s">
        <v>21</v>
      </c>
      <c r="L706" s="1" t="str">
        <f>HYPERLINK("https://files.afu.se/Downloads/Transcripts/Fade%20to%20Black%20(Jimmy%20Church)/2020 06 25 - FADE TO BLACK Radio - June 25, 2020 FADE TO BLACK #Live Stream #F2B - FADERNIGHT! 747-228-2051_jKuGaBFw2pA - transcript (automated).pdf","Transcript Link")</f>
        <v>Transcript Link</v>
      </c>
      <c r="M706" s="2" t="str">
        <f>HYPERLINK("https://files.afu.se/Downloads/Transcripts/Fade%20to%20Black%20(Jimmy%20Church)/2020 06 25 - FADE TO BLACK Radio - June 25, 2020 FADE TO BLACK #Live Stream #F2B - FADERNIGHT! 747-228-2051_jKuGaBFw2pA - transcript (automated).pdf","Transcript Link")</f>
        <v>Transcript Link</v>
      </c>
    </row>
    <row r="707" spans="1:13" ht="409.5">
      <c r="A707" s="1" t="s">
        <v>3396</v>
      </c>
      <c r="B707" s="1" t="s">
        <v>13</v>
      </c>
      <c r="C707" s="4" t="s">
        <v>3397</v>
      </c>
      <c r="D707" s="1" t="s">
        <v>3398</v>
      </c>
      <c r="E707" s="1" t="s">
        <v>3399</v>
      </c>
      <c r="F707" s="4" t="s">
        <v>5267</v>
      </c>
      <c r="G707" s="1" t="s">
        <v>17</v>
      </c>
      <c r="H707" s="1" t="s">
        <v>18</v>
      </c>
      <c r="I707" s="1" t="s">
        <v>19</v>
      </c>
      <c r="J707" s="1" t="s">
        <v>3400</v>
      </c>
      <c r="K707" s="1" t="s">
        <v>21</v>
      </c>
      <c r="L707" s="1" t="str">
        <f>HYPERLINK("https://files.afu.se/Downloads/Transcripts/Fade%20to%20Black%20(Jimmy%20Church)/2020 06 24 - FADE TO BLACK Radio - June 24, 2020 FADE TO BLACK #Live Stream #F2B - RIZ VIRK_N5f-Tr_8SJM - transcript (automated).pdf","Transcript Link")</f>
        <v>Transcript Link</v>
      </c>
      <c r="M707" s="2" t="str">
        <f>HYPERLINK("https://files.afu.se/Downloads/Transcripts/Fade%20to%20Black%20(Jimmy%20Church)/2020 06 24 - FADE TO BLACK Radio - June 24, 2020 FADE TO BLACK #Live Stream #F2B - RIZ VIRK_N5f-Tr_8SJM - transcript (automated).pdf","Transcript Link")</f>
        <v>Transcript Link</v>
      </c>
    </row>
    <row r="708" spans="1:13" ht="409.5">
      <c r="A708" s="1" t="s">
        <v>3401</v>
      </c>
      <c r="B708" s="1" t="s">
        <v>13</v>
      </c>
      <c r="C708" s="4" t="s">
        <v>3402</v>
      </c>
      <c r="D708" s="1" t="s">
        <v>3403</v>
      </c>
      <c r="E708" s="1" t="s">
        <v>3404</v>
      </c>
      <c r="F708" s="4" t="s">
        <v>5267</v>
      </c>
      <c r="G708" s="1" t="s">
        <v>17</v>
      </c>
      <c r="H708" s="1" t="s">
        <v>18</v>
      </c>
      <c r="I708" s="1" t="s">
        <v>19</v>
      </c>
      <c r="J708" s="1" t="s">
        <v>3405</v>
      </c>
      <c r="K708" s="1" t="s">
        <v>21</v>
      </c>
      <c r="L708" s="1" t="str">
        <f>HYPERLINK("https://files.afu.se/Downloads/Transcripts/Fade%20to%20Black%20(Jimmy%20Church)/2020 06 23 - FADE TO BLACK Radio - June 23, 2020 FADE TO BLACK #Live Stream #F2B - LAIRD SCRANTON_albFrxKsTI8 - transcript (automated).pdf","Transcript Link")</f>
        <v>Transcript Link</v>
      </c>
      <c r="M708" s="2" t="str">
        <f>HYPERLINK("https://files.afu.se/Downloads/Transcripts/Fade%20to%20Black%20(Jimmy%20Church)/2020 06 23 - FADE TO BLACK Radio - June 23, 2020 FADE TO BLACK #Live Stream #F2B - LAIRD SCRANTON_albFrxKsTI8 - transcript (automated).pdf","Transcript Link")</f>
        <v>Transcript Link</v>
      </c>
    </row>
    <row r="709" spans="1:13" ht="405">
      <c r="A709" s="1" t="s">
        <v>3406</v>
      </c>
      <c r="B709" s="1" t="s">
        <v>13</v>
      </c>
      <c r="C709" s="4" t="s">
        <v>3407</v>
      </c>
      <c r="D709" s="1" t="s">
        <v>3408</v>
      </c>
      <c r="E709" s="1" t="s">
        <v>3409</v>
      </c>
      <c r="F709" s="4" t="s">
        <v>5267</v>
      </c>
      <c r="G709" s="1" t="s">
        <v>17</v>
      </c>
      <c r="H709" s="1" t="s">
        <v>18</v>
      </c>
      <c r="I709" s="1" t="s">
        <v>19</v>
      </c>
      <c r="J709" s="1" t="s">
        <v>3410</v>
      </c>
      <c r="K709" s="1" t="s">
        <v>21</v>
      </c>
      <c r="L709" s="1" t="str">
        <f>HYPERLINK("https://files.afu.se/Downloads/Transcripts/Fade%20to%20Black%20(Jimmy%20Church)/2020 06 22 - FADE TO BLACK Radio - June 22, 2020 FADE TO BLACK #Live Stream #F2B - Gary Osborn   The Rendlesham Binary Code_RuAaSC4V1fU - transcript (automated).pdf","Transcript Link")</f>
        <v>Transcript Link</v>
      </c>
      <c r="M709" s="2" t="str">
        <f>HYPERLINK("https://files.afu.se/Downloads/Transcripts/Fade%20to%20Black%20(Jimmy%20Church)/2020 06 22 - FADE TO BLACK Radio - June 22, 2020 FADE TO BLACK #Live Stream #F2B - Gary Osborn   The Rendlesham Binary Code_RuAaSC4V1fU - transcript (automated).pdf","Transcript Link")</f>
        <v>Transcript Link</v>
      </c>
    </row>
    <row r="710" spans="1:13" ht="165">
      <c r="A710" s="1" t="s">
        <v>3411</v>
      </c>
      <c r="B710" s="1" t="s">
        <v>13</v>
      </c>
      <c r="C710" s="4" t="s">
        <v>3412</v>
      </c>
      <c r="D710" s="1" t="s">
        <v>3413</v>
      </c>
      <c r="E710" s="1" t="s">
        <v>3414</v>
      </c>
      <c r="F710" s="4" t="s">
        <v>5267</v>
      </c>
      <c r="G710" s="1" t="s">
        <v>17</v>
      </c>
      <c r="H710" s="1" t="s">
        <v>18</v>
      </c>
      <c r="I710" s="1" t="s">
        <v>19</v>
      </c>
      <c r="J710" s="1" t="s">
        <v>3415</v>
      </c>
      <c r="K710" s="1" t="s">
        <v>21</v>
      </c>
      <c r="L710" s="1" t="str">
        <f>HYPERLINK("https://files.afu.se/Downloads/Transcripts/Fade%20to%20Black%20(Jimmy%20Church)/2020 06 18 - FADE TO BLACK Radio - June 18, 2020 FADE TO BLACK #Live Stream #F2B - OPEN LINES 747-228-2051_Py7Tzu8kKPU - transcript (automated).pdf","Transcript Link")</f>
        <v>Transcript Link</v>
      </c>
      <c r="M710" s="2" t="str">
        <f>HYPERLINK("https://files.afu.se/Downloads/Transcripts/Fade%20to%20Black%20(Jimmy%20Church)/2020 06 18 - FADE TO BLACK Radio - June 18, 2020 FADE TO BLACK #Live Stream #F2B - OPEN LINES 747-228-2051_Py7Tzu8kKPU - transcript (automated).pdf","Transcript Link")</f>
        <v>Transcript Link</v>
      </c>
    </row>
    <row r="711" spans="1:13" ht="405">
      <c r="A711" s="1" t="s">
        <v>3416</v>
      </c>
      <c r="B711" s="1" t="s">
        <v>13</v>
      </c>
      <c r="C711" s="4" t="s">
        <v>3417</v>
      </c>
      <c r="D711" s="1" t="s">
        <v>3418</v>
      </c>
      <c r="E711" s="1" t="s">
        <v>3419</v>
      </c>
      <c r="F711" s="4" t="s">
        <v>5267</v>
      </c>
      <c r="G711" s="1" t="s">
        <v>17</v>
      </c>
      <c r="H711" s="1" t="s">
        <v>18</v>
      </c>
      <c r="I711" s="1" t="s">
        <v>19</v>
      </c>
      <c r="J711" s="1" t="s">
        <v>3420</v>
      </c>
      <c r="K711" s="1" t="s">
        <v>21</v>
      </c>
      <c r="L711" s="1" t="str">
        <f>HYPERLINK("https://files.afu.se/Downloads/Transcripts/Fade%20to%20Black%20(Jimmy%20Church)/2020 06 17 - FADE TO BLACK Radio - June 17, 2020 FADE TO BLACK #Live Stream #F2B -  Dr. Dean Radin_FffzGbqwJRs - transcript (automated).pdf","Transcript Link")</f>
        <v>Transcript Link</v>
      </c>
      <c r="M711" s="2" t="str">
        <f>HYPERLINK("https://files.afu.se/Downloads/Transcripts/Fade%20to%20Black%20(Jimmy%20Church)/2020 06 17 - FADE TO BLACK Radio - June 17, 2020 FADE TO BLACK #Live Stream #F2B -  Dr. Dean Radin_FffzGbqwJRs - transcript (automated).pdf","Transcript Link")</f>
        <v>Transcript Link</v>
      </c>
    </row>
    <row r="712" spans="1:13" ht="409.5">
      <c r="A712" s="1" t="s">
        <v>3421</v>
      </c>
      <c r="B712" s="1" t="s">
        <v>13</v>
      </c>
      <c r="C712" s="4" t="s">
        <v>3422</v>
      </c>
      <c r="D712" s="1" t="s">
        <v>3423</v>
      </c>
      <c r="E712" s="1" t="s">
        <v>3424</v>
      </c>
      <c r="F712" s="4" t="s">
        <v>5267</v>
      </c>
      <c r="G712" s="1" t="s">
        <v>17</v>
      </c>
      <c r="H712" s="1" t="s">
        <v>18</v>
      </c>
      <c r="I712" s="1" t="s">
        <v>19</v>
      </c>
      <c r="J712" s="1" t="s">
        <v>3425</v>
      </c>
      <c r="K712" s="1" t="s">
        <v>21</v>
      </c>
      <c r="L712" s="1" t="str">
        <f>HYPERLINK("https://files.afu.se/Downloads/Transcripts/Fade%20to%20Black%20(Jimmy%20Church)/2020 06 16 - FADE TO BLACK Radio - June 16, 2020 FADE TO BLACK #Live Stream #F2B -  Walter Cruttenden_eSyzMTn2OrE - transcript (automated).pdf","Transcript Link")</f>
        <v>Transcript Link</v>
      </c>
      <c r="M712" s="2" t="str">
        <f>HYPERLINK("https://files.afu.se/Downloads/Transcripts/Fade%20to%20Black%20(Jimmy%20Church)/2020 06 16 - FADE TO BLACK Radio - June 16, 2020 FADE TO BLACK #Live Stream #F2B -  Walter Cruttenden_eSyzMTn2OrE - transcript (automated).pdf","Transcript Link")</f>
        <v>Transcript Link</v>
      </c>
    </row>
    <row r="713" spans="1:13" ht="315">
      <c r="A713" s="1" t="s">
        <v>3426</v>
      </c>
      <c r="B713" s="1" t="s">
        <v>13</v>
      </c>
      <c r="C713" s="4" t="s">
        <v>3427</v>
      </c>
      <c r="D713" s="1" t="s">
        <v>3428</v>
      </c>
      <c r="E713" s="1" t="s">
        <v>3429</v>
      </c>
      <c r="F713" s="4" t="s">
        <v>5267</v>
      </c>
      <c r="G713" s="1" t="s">
        <v>17</v>
      </c>
      <c r="H713" s="1" t="s">
        <v>18</v>
      </c>
      <c r="I713" s="1" t="s">
        <v>19</v>
      </c>
      <c r="J713" s="1" t="s">
        <v>3430</v>
      </c>
      <c r="K713" s="1" t="s">
        <v>21</v>
      </c>
      <c r="L713" s="1" t="str">
        <f>HYPERLINK("https://files.afu.se/Downloads/Transcripts/Fade%20to%20Black%20(Jimmy%20Church)/2020 06 15 - FADE TO BLACK Radio - June 15, 2020 FADE TO BLACK #Live Stream #F2B Facebook AMA On Fade To Black_22AkZDuvInA - transcript (automated).pdf","Transcript Link")</f>
        <v>Transcript Link</v>
      </c>
      <c r="M713" s="2" t="str">
        <f>HYPERLINK("https://files.afu.se/Downloads/Transcripts/Fade%20to%20Black%20(Jimmy%20Church)/2020 06 15 - FADE TO BLACK Radio - June 15, 2020 FADE TO BLACK #Live Stream #F2B Facebook AMA On Fade To Black_22AkZDuvInA - transcript (automated).pdf","Transcript Link")</f>
        <v>Transcript Link</v>
      </c>
    </row>
    <row r="714" spans="1:13" ht="165">
      <c r="A714" s="1" t="s">
        <v>3431</v>
      </c>
      <c r="B714" s="1" t="s">
        <v>13</v>
      </c>
      <c r="C714" s="4" t="s">
        <v>3432</v>
      </c>
      <c r="D714" s="1" t="s">
        <v>3433</v>
      </c>
      <c r="E714" s="1" t="s">
        <v>3434</v>
      </c>
      <c r="F714" s="4" t="s">
        <v>5267</v>
      </c>
      <c r="G714" s="1" t="s">
        <v>17</v>
      </c>
      <c r="H714" s="1" t="s">
        <v>18</v>
      </c>
      <c r="I714" s="1" t="s">
        <v>19</v>
      </c>
      <c r="J714" s="1" t="s">
        <v>3435</v>
      </c>
      <c r="K714" s="1" t="s">
        <v>21</v>
      </c>
      <c r="L714" s="1" t="str">
        <f>HYPERLINK("https://files.afu.se/Downloads/Transcripts/Fade%20to%20Black%20(Jimmy%20Church)/2020 06 11 - FADE TO BLACK Radio - June 11, 2020 FADE TO BLACK #Live Stream #F2B Fadernight  747-228-2051_-cVqHGZG0EU - transcript (automated).pdf","Transcript Link")</f>
        <v>Transcript Link</v>
      </c>
      <c r="M714" s="2" t="str">
        <f>HYPERLINK("https://files.afu.se/Downloads/Transcripts/Fade%20to%20Black%20(Jimmy%20Church)/2020 06 11 - FADE TO BLACK Radio - June 11, 2020 FADE TO BLACK #Live Stream #F2B Fadernight  747-228-2051_-cVqHGZG0EU - transcript (automated).pdf","Transcript Link")</f>
        <v>Transcript Link</v>
      </c>
    </row>
    <row r="715" spans="1:13" ht="409.5">
      <c r="A715" s="1" t="s">
        <v>3436</v>
      </c>
      <c r="B715" s="1" t="s">
        <v>13</v>
      </c>
      <c r="C715" s="4" t="s">
        <v>3437</v>
      </c>
      <c r="D715" s="1" t="s">
        <v>3438</v>
      </c>
      <c r="E715" s="1" t="s">
        <v>3439</v>
      </c>
      <c r="F715" s="4" t="s">
        <v>5267</v>
      </c>
      <c r="G715" s="1" t="s">
        <v>17</v>
      </c>
      <c r="H715" s="1" t="s">
        <v>18</v>
      </c>
      <c r="I715" s="1" t="s">
        <v>19</v>
      </c>
      <c r="J715" s="1" t="s">
        <v>3440</v>
      </c>
      <c r="K715" s="1" t="s">
        <v>21</v>
      </c>
      <c r="L715" s="1" t="str">
        <f>HYPERLINK("https://files.afu.se/Downloads/Transcripts/Fade%20to%20Black%20(Jimmy%20Church)/2020 06 10 - FADE TO BLACK Radio - June 10, 2020 FADE TO BLACK #Live Stream #F2B Bruce R. Fenton_Oy_-SPotdk4 - transcript (automated).pdf","Transcript Link")</f>
        <v>Transcript Link</v>
      </c>
      <c r="M715" s="2" t="str">
        <f>HYPERLINK("https://files.afu.se/Downloads/Transcripts/Fade%20to%20Black%20(Jimmy%20Church)/2020 06 10 - FADE TO BLACK Radio - June 10, 2020 FADE TO BLACK #Live Stream #F2B Bruce R. Fenton_Oy_-SPotdk4 - transcript (automated).pdf","Transcript Link")</f>
        <v>Transcript Link</v>
      </c>
    </row>
    <row r="716" spans="1:13" ht="409.5">
      <c r="A716" s="1" t="s">
        <v>3441</v>
      </c>
      <c r="B716" s="1" t="s">
        <v>13</v>
      </c>
      <c r="C716" s="4" t="s">
        <v>3442</v>
      </c>
      <c r="D716" s="1" t="s">
        <v>3443</v>
      </c>
      <c r="E716" s="1" t="s">
        <v>3444</v>
      </c>
      <c r="F716" s="4" t="s">
        <v>5267</v>
      </c>
      <c r="G716" s="1" t="s">
        <v>17</v>
      </c>
      <c r="H716" s="1" t="s">
        <v>18</v>
      </c>
      <c r="I716" s="1" t="s">
        <v>19</v>
      </c>
      <c r="J716" s="1" t="s">
        <v>3445</v>
      </c>
      <c r="K716" s="1" t="s">
        <v>21</v>
      </c>
      <c r="L716" s="1" t="str">
        <f>HYPERLINK("https://files.afu.se/Downloads/Transcripts/Fade%20to%20Black%20(Jimmy%20Church)/2020 06 09 - FADE TO BLACK Radio - June 9, 2020 FADE TO BLACK #Live Stream #F2B Del Bigtree   The Highwire_dsq8b8f_GHI - transcript (automated).pdf","Transcript Link")</f>
        <v>Transcript Link</v>
      </c>
      <c r="M716" s="2" t="str">
        <f>HYPERLINK("https://files.afu.se/Downloads/Transcripts/Fade%20to%20Black%20(Jimmy%20Church)/2020 06 09 - FADE TO BLACK Radio - June 9, 2020 FADE TO BLACK #Live Stream #F2B Del Bigtree   The Highwire_dsq8b8f_GHI - transcript (automated).pdf","Transcript Link")</f>
        <v>Transcript Link</v>
      </c>
    </row>
    <row r="717" spans="1:13" ht="409.5">
      <c r="A717" s="1" t="s">
        <v>3446</v>
      </c>
      <c r="B717" s="1" t="s">
        <v>13</v>
      </c>
      <c r="C717" s="4" t="s">
        <v>3447</v>
      </c>
      <c r="D717" s="1" t="s">
        <v>3448</v>
      </c>
      <c r="E717" s="1" t="s">
        <v>3449</v>
      </c>
      <c r="F717" s="4" t="s">
        <v>5267</v>
      </c>
      <c r="G717" s="1" t="s">
        <v>17</v>
      </c>
      <c r="H717" s="1" t="s">
        <v>18</v>
      </c>
      <c r="I717" s="1" t="s">
        <v>19</v>
      </c>
      <c r="J717" s="1" t="s">
        <v>3450</v>
      </c>
      <c r="K717" s="1" t="s">
        <v>21</v>
      </c>
      <c r="L717" s="1" t="str">
        <f>HYPERLINK("https://files.afu.se/Downloads/Transcripts/Fade%20to%20Black%20(Jimmy%20Church)/2020 06 08 - FADE TO BLACK Radio - June 8, 2020 FADE TO BLACK #Live Stream #F2B Nadine Lalich_gAIBZWW4MOY - transcript (automated).pdf","Transcript Link")</f>
        <v>Transcript Link</v>
      </c>
      <c r="M717" s="2" t="str">
        <f>HYPERLINK("https://files.afu.se/Downloads/Transcripts/Fade%20to%20Black%20(Jimmy%20Church)/2020 06 08 - FADE TO BLACK Radio - June 8, 2020 FADE TO BLACK #Live Stream #F2B Nadine Lalich_gAIBZWW4MOY - transcript (automated).pdf","Transcript Link")</f>
        <v>Transcript Link</v>
      </c>
    </row>
    <row r="718" spans="1:13" ht="409.5">
      <c r="A718" s="1" t="s">
        <v>3446</v>
      </c>
      <c r="B718" s="1" t="s">
        <v>13</v>
      </c>
      <c r="C718" s="4" t="s">
        <v>3451</v>
      </c>
      <c r="D718" s="1" t="s">
        <v>3448</v>
      </c>
      <c r="E718" s="1" t="s">
        <v>3449</v>
      </c>
      <c r="F718" s="4" t="s">
        <v>5267</v>
      </c>
      <c r="G718" s="1" t="s">
        <v>17</v>
      </c>
      <c r="H718" s="1" t="s">
        <v>18</v>
      </c>
      <c r="I718" s="1" t="s">
        <v>19</v>
      </c>
      <c r="J718" s="1" t="s">
        <v>3452</v>
      </c>
      <c r="K718" s="1" t="s">
        <v>21</v>
      </c>
      <c r="L718" s="1" t="str">
        <f>HYPERLINK("https://files.afu.se/Downloads/Transcripts/Fade%20to%20Black%20(Jimmy%20Church)/2020 06 08 - FADE TO BLACK Radio - June 8, 2020 FADE TO BLACK #Live Stream #F2B Nadine Lalich_QWOkmFPlZvc - transcript (automated).pdf","Transcript Link")</f>
        <v>Transcript Link</v>
      </c>
      <c r="M718" s="2" t="str">
        <f>HYPERLINK("https://files.afu.se/Downloads/Transcripts/Fade%20to%20Black%20(Jimmy%20Church)/2020 06 08 - FADE TO BLACK Radio - June 8, 2020 FADE TO BLACK #Live Stream #F2B Nadine Lalich_QWOkmFPlZvc - transcript (automated).pdf","Transcript Link")</f>
        <v>Transcript Link</v>
      </c>
    </row>
    <row r="719" spans="1:13" ht="165">
      <c r="A719" s="1" t="s">
        <v>3453</v>
      </c>
      <c r="B719" s="1" t="s">
        <v>13</v>
      </c>
      <c r="C719" s="4" t="s">
        <v>3454</v>
      </c>
      <c r="D719" s="1" t="s">
        <v>3455</v>
      </c>
      <c r="E719" s="1" t="s">
        <v>3456</v>
      </c>
      <c r="F719" s="4" t="s">
        <v>5267</v>
      </c>
      <c r="G719" s="1" t="s">
        <v>17</v>
      </c>
      <c r="H719" s="1" t="s">
        <v>18</v>
      </c>
      <c r="I719" s="1" t="s">
        <v>19</v>
      </c>
      <c r="J719" s="1" t="s">
        <v>3457</v>
      </c>
      <c r="K719" s="1" t="s">
        <v>21</v>
      </c>
      <c r="L719" s="1" t="str">
        <f>HYPERLINK("https://files.afu.se/Downloads/Transcripts/Fade%20to%20Black%20(Jimmy%20Church)/2020 06 04 - FADE TO BLACK Radio - June 4, 2020 FADE TO BLACK #Live Stream #F2B FADERNIGHT 747-228-2051_zXzJl1UyXqg - transcript (automated).pdf","Transcript Link")</f>
        <v>Transcript Link</v>
      </c>
      <c r="M719" s="2" t="str">
        <f>HYPERLINK("https://files.afu.se/Downloads/Transcripts/Fade%20to%20Black%20(Jimmy%20Church)/2020 06 04 - FADE TO BLACK Radio - June 4, 2020 FADE TO BLACK #Live Stream #F2B FADERNIGHT 747-228-2051_zXzJl1UyXqg - transcript (automated).pdf","Transcript Link")</f>
        <v>Transcript Link</v>
      </c>
    </row>
    <row r="720" spans="1:13" ht="360">
      <c r="A720" s="1" t="s">
        <v>3458</v>
      </c>
      <c r="B720" s="1" t="s">
        <v>13</v>
      </c>
      <c r="C720" s="4" t="s">
        <v>3459</v>
      </c>
      <c r="D720" s="1" t="s">
        <v>3460</v>
      </c>
      <c r="E720" s="1" t="s">
        <v>3461</v>
      </c>
      <c r="F720" s="4" t="s">
        <v>5267</v>
      </c>
      <c r="G720" s="1" t="s">
        <v>17</v>
      </c>
      <c r="H720" s="1" t="s">
        <v>18</v>
      </c>
      <c r="I720" s="1" t="s">
        <v>19</v>
      </c>
      <c r="J720" s="1" t="s">
        <v>3462</v>
      </c>
      <c r="K720" s="1" t="s">
        <v>21</v>
      </c>
      <c r="L720" s="1" t="str">
        <f>HYPERLINK("https://files.afu.se/Downloads/Transcripts/Fade%20to%20Black%20(Jimmy%20Church)/2020 06 03 - FADE TO BLACK Radio - June 3, 2020 FADE TO BLACK #Live Stream #F2B GRANT CAMERON_LfOAKH6Hlgs - transcript (automated).pdf","Transcript Link")</f>
        <v>Transcript Link</v>
      </c>
      <c r="M720" s="2" t="str">
        <f>HYPERLINK("https://files.afu.se/Downloads/Transcripts/Fade%20to%20Black%20(Jimmy%20Church)/2020 06 03 - FADE TO BLACK Radio - June 3, 2020 FADE TO BLACK #Live Stream #F2B GRANT CAMERON_LfOAKH6Hlgs - transcript (automated).pdf","Transcript Link")</f>
        <v>Transcript Link</v>
      </c>
    </row>
    <row r="721" spans="1:13" ht="409.5">
      <c r="A721" s="1" t="s">
        <v>3463</v>
      </c>
      <c r="B721" s="1" t="s">
        <v>13</v>
      </c>
      <c r="C721" s="4" t="s">
        <v>3464</v>
      </c>
      <c r="D721" s="1" t="s">
        <v>3465</v>
      </c>
      <c r="E721" s="1" t="s">
        <v>3466</v>
      </c>
      <c r="F721" s="4" t="s">
        <v>5267</v>
      </c>
      <c r="G721" s="1" t="s">
        <v>17</v>
      </c>
      <c r="H721" s="1" t="s">
        <v>18</v>
      </c>
      <c r="I721" s="1" t="s">
        <v>19</v>
      </c>
      <c r="J721" s="1" t="s">
        <v>3467</v>
      </c>
      <c r="K721" s="1" t="s">
        <v>21</v>
      </c>
      <c r="L721" s="1" t="str">
        <f>HYPERLINK("https://files.afu.se/Downloads/Transcripts/Fade%20to%20Black%20(Jimmy%20Church)/2020 06 02 - FADE TO BLACK Radio - June 2, 2020 FADE TO BLACK #Live Stream #F2B ERIC RAINS_N0LY4iK6cnw - transcript (automated).pdf","Transcript Link")</f>
        <v>Transcript Link</v>
      </c>
      <c r="M721" s="2" t="str">
        <f>HYPERLINK("https://files.afu.se/Downloads/Transcripts/Fade%20to%20Black%20(Jimmy%20Church)/2020 06 02 - FADE TO BLACK Radio - June 2, 2020 FADE TO BLACK #Live Stream #F2B ERIC RAINS_N0LY4iK6cnw - transcript (automated).pdf","Transcript Link")</f>
        <v>Transcript Link</v>
      </c>
    </row>
    <row r="722" spans="1:13" ht="165">
      <c r="A722" s="1" t="s">
        <v>3468</v>
      </c>
      <c r="B722" s="1" t="s">
        <v>13</v>
      </c>
      <c r="C722" s="4" t="s">
        <v>3469</v>
      </c>
      <c r="D722" s="1" t="s">
        <v>3470</v>
      </c>
      <c r="E722" s="1" t="s">
        <v>3471</v>
      </c>
      <c r="F722" s="4" t="s">
        <v>5267</v>
      </c>
      <c r="G722" s="1" t="s">
        <v>17</v>
      </c>
      <c r="H722" s="1" t="s">
        <v>18</v>
      </c>
      <c r="I722" s="1" t="s">
        <v>19</v>
      </c>
      <c r="J722" s="1" t="s">
        <v>3472</v>
      </c>
      <c r="K722" s="1" t="s">
        <v>21</v>
      </c>
      <c r="L722" s="1" t="str">
        <f>HYPERLINK("https://files.afu.se/Downloads/Transcripts/Fade%20to%20Black%20(Jimmy%20Church)/2020 06 01 - FADE TO BLACK Radio - June 1, 2020 FADE TO BLACK #Live Stream #F2B George Floyd Protests, Open Lines  747-228-2051_G7XpWCksLiI - transcript (automated).pdf","Transcript Link")</f>
        <v>Transcript Link</v>
      </c>
      <c r="M722" s="2" t="str">
        <f>HYPERLINK("https://files.afu.se/Downloads/Transcripts/Fade%20to%20Black%20(Jimmy%20Church)/2020 06 01 - FADE TO BLACK Radio - June 1, 2020 FADE TO BLACK #Live Stream #F2B George Floyd Protests, Open Lines  747-228-2051_G7XpWCksLiI - transcript (automated).pdf","Transcript Link")</f>
        <v>Transcript Link</v>
      </c>
    </row>
    <row r="723" spans="1:13" ht="165">
      <c r="A723" s="1" t="s">
        <v>3473</v>
      </c>
      <c r="B723" s="1" t="s">
        <v>13</v>
      </c>
      <c r="C723" s="4" t="s">
        <v>3474</v>
      </c>
      <c r="D723" s="1" t="s">
        <v>3475</v>
      </c>
      <c r="E723" s="1" t="s">
        <v>3476</v>
      </c>
      <c r="F723" s="4" t="s">
        <v>5267</v>
      </c>
      <c r="G723" s="1" t="s">
        <v>17</v>
      </c>
      <c r="H723" s="1" t="s">
        <v>18</v>
      </c>
      <c r="I723" s="1" t="s">
        <v>19</v>
      </c>
      <c r="J723" s="1" t="s">
        <v>3477</v>
      </c>
      <c r="K723" s="1" t="s">
        <v>21</v>
      </c>
      <c r="L723" s="1" t="str">
        <f>HYPERLINK("https://files.afu.se/Downloads/Transcripts/Fade%20to%20Black%20(Jimmy%20Church)/2020 05 28 - FADE TO BLACK Radio - FADE TO BLACK #Live Stream #F2B Fadernight – Open Lines May 28th  747-228-2051_fJWN1uzM15Y - transcript (automated).pdf","Transcript Link")</f>
        <v>Transcript Link</v>
      </c>
      <c r="M723" s="2" t="str">
        <f>HYPERLINK("https://files.afu.se/Downloads/Transcripts/Fade%20to%20Black%20(Jimmy%20Church)/2020 05 28 - FADE TO BLACK Radio - FADE TO BLACK #Live Stream #F2B Fadernight – Open Lines May 28th  747-228-2051_fJWN1uzM15Y - transcript (automated).pdf","Transcript Link")</f>
        <v>Transcript Link</v>
      </c>
    </row>
    <row r="724" spans="1:13" ht="285">
      <c r="A724" s="1" t="s">
        <v>3478</v>
      </c>
      <c r="B724" s="1" t="s">
        <v>13</v>
      </c>
      <c r="C724" s="4" t="s">
        <v>3479</v>
      </c>
      <c r="D724" s="1" t="s">
        <v>3480</v>
      </c>
      <c r="E724" s="1" t="s">
        <v>3481</v>
      </c>
      <c r="F724" s="4" t="s">
        <v>5267</v>
      </c>
      <c r="G724" s="1" t="s">
        <v>17</v>
      </c>
      <c r="H724" s="1" t="s">
        <v>18</v>
      </c>
      <c r="I724" s="1" t="s">
        <v>19</v>
      </c>
      <c r="J724" s="1" t="s">
        <v>3482</v>
      </c>
      <c r="K724" s="1" t="s">
        <v>21</v>
      </c>
      <c r="L724" s="1" t="str">
        <f>HYPERLINK("https://files.afu.se/Downloads/Transcripts/Fade%20to%20Black%20(Jimmy%20Church)/2020 05 27 - FADE TO BLACK Radio - FADE TO BLACK #Live Stream #F2B May 27, 2020 -  Quittspiracy #5,  with Jason Quitt_VUi9stU6znY - transcript (automated).pdf","Transcript Link")</f>
        <v>Transcript Link</v>
      </c>
      <c r="M724" s="2" t="str">
        <f>HYPERLINK("https://files.afu.se/Downloads/Transcripts/Fade%20to%20Black%20(Jimmy%20Church)/2020 05 27 - FADE TO BLACK Radio - FADE TO BLACK #Live Stream #F2B May 27, 2020 -  Quittspiracy #5,  with Jason Quitt_VUi9stU6znY - transcript (automated).pdf","Transcript Link")</f>
        <v>Transcript Link</v>
      </c>
    </row>
    <row r="725" spans="1:13" ht="270">
      <c r="A725" s="1" t="s">
        <v>3473</v>
      </c>
      <c r="B725" s="1" t="s">
        <v>13</v>
      </c>
      <c r="C725" s="4" t="s">
        <v>3483</v>
      </c>
      <c r="D725" s="1" t="s">
        <v>3484</v>
      </c>
      <c r="E725" s="1" t="s">
        <v>3485</v>
      </c>
      <c r="F725" s="4" t="s">
        <v>5267</v>
      </c>
      <c r="G725" s="1" t="s">
        <v>17</v>
      </c>
      <c r="H725" s="1" t="s">
        <v>18</v>
      </c>
      <c r="I725" s="1" t="s">
        <v>19</v>
      </c>
      <c r="J725" s="1" t="s">
        <v>3486</v>
      </c>
      <c r="K725" s="1" t="s">
        <v>21</v>
      </c>
      <c r="L725" s="1" t="str">
        <f>HYPERLINK("https://files.afu.se/Downloads/Transcripts/Fade%20to%20Black%20(Jimmy%20Church)/2020 05 28 - FADE TO BLACK Radio - FADE TO BLACK #Live Stream #F2B May 26, 2020 - YouTube AMA_ftexkCFlN8U - transcript (automated).pdf","Transcript Link")</f>
        <v>Transcript Link</v>
      </c>
      <c r="M725" s="2" t="str">
        <f>HYPERLINK("https://files.afu.se/Downloads/Transcripts/Fade%20to%20Black%20(Jimmy%20Church)/2020 05 28 - FADE TO BLACK Radio - FADE TO BLACK #Live Stream #F2B May 26, 2020 - YouTube AMA_ftexkCFlN8U - transcript (automated).pdf","Transcript Link")</f>
        <v>Transcript Link</v>
      </c>
    </row>
    <row r="726" spans="1:13" ht="409.5">
      <c r="A726" s="1" t="s">
        <v>171</v>
      </c>
      <c r="B726" s="1" t="s">
        <v>13</v>
      </c>
      <c r="C726" s="4" t="s">
        <v>3487</v>
      </c>
      <c r="D726" s="1" t="s">
        <v>3488</v>
      </c>
      <c r="E726" s="1" t="s">
        <v>3489</v>
      </c>
      <c r="F726" s="4" t="s">
        <v>5267</v>
      </c>
      <c r="G726" s="1" t="s">
        <v>17</v>
      </c>
      <c r="H726" s="1" t="s">
        <v>18</v>
      </c>
      <c r="I726" s="1" t="s">
        <v>19</v>
      </c>
      <c r="J726" s="1" t="s">
        <v>3490</v>
      </c>
      <c r="K726" s="1" t="s">
        <v>21</v>
      </c>
      <c r="L726" s="1" t="str">
        <f>HYPERLINK("https://files.afu.se/Downloads/Transcripts/Fade%20to%20Black%20(Jimmy%20Church)/2023 05 25 - FADE TO BLACK Radio - FADE TO BLACK #Live Stream #F2B May 21, 2020 - Linda Moulton Howe_Qblm6PXU0Bw - transcript (automated).pdf","Transcript Link")</f>
        <v>Transcript Link</v>
      </c>
      <c r="M726" s="2" t="str">
        <f>HYPERLINK("https://files.afu.se/Downloads/Transcripts/Fade%20to%20Black%20(Jimmy%20Church)/2023 05 25 - FADE TO BLACK Radio - FADE TO BLACK #Live Stream #F2B May 21, 2020 - Linda Moulton Howe_Qblm6PXU0Bw - transcript (automated).pdf","Transcript Link")</f>
        <v>Transcript Link</v>
      </c>
    </row>
    <row r="727" spans="1:13" ht="409.5">
      <c r="A727" s="1" t="s">
        <v>3491</v>
      </c>
      <c r="B727" s="1" t="s">
        <v>13</v>
      </c>
      <c r="C727" s="4" t="s">
        <v>3492</v>
      </c>
      <c r="D727" s="1" t="s">
        <v>3493</v>
      </c>
      <c r="E727" s="1" t="s">
        <v>3494</v>
      </c>
      <c r="F727" s="4" t="s">
        <v>5267</v>
      </c>
      <c r="G727" s="1" t="s">
        <v>17</v>
      </c>
      <c r="H727" s="1" t="s">
        <v>18</v>
      </c>
      <c r="I727" s="1" t="s">
        <v>19</v>
      </c>
      <c r="J727" s="1" t="s">
        <v>3495</v>
      </c>
      <c r="K727" s="1" t="s">
        <v>21</v>
      </c>
      <c r="L727" s="1" t="str">
        <f>HYPERLINK("https://files.afu.se/Downloads/Transcripts/Fade%20to%20Black%20(Jimmy%20Church)/2020 05 20 - FADE TO BLACK Radio - FADE TO BLACK #Live Stream #F2B May 20, 2020 - Dr. Robert M. Schoch_spRIKh1Y_qQ - transcript (automated).pdf","Transcript Link")</f>
        <v>Transcript Link</v>
      </c>
      <c r="M727" s="2" t="str">
        <f>HYPERLINK("https://files.afu.se/Downloads/Transcripts/Fade%20to%20Black%20(Jimmy%20Church)/2020 05 20 - FADE TO BLACK Radio - FADE TO BLACK #Live Stream #F2B May 20, 2020 - Dr. Robert M. Schoch_spRIKh1Y_qQ - transcript (automated).pdf","Transcript Link")</f>
        <v>Transcript Link</v>
      </c>
    </row>
    <row r="728" spans="1:13" ht="409.5">
      <c r="A728" s="1" t="s">
        <v>3496</v>
      </c>
      <c r="B728" s="1" t="s">
        <v>13</v>
      </c>
      <c r="C728" s="4" t="s">
        <v>3497</v>
      </c>
      <c r="D728" s="1" t="s">
        <v>3498</v>
      </c>
      <c r="E728" s="1" t="s">
        <v>3499</v>
      </c>
      <c r="F728" s="4" t="s">
        <v>5267</v>
      </c>
      <c r="G728" s="1" t="s">
        <v>17</v>
      </c>
      <c r="H728" s="1" t="s">
        <v>18</v>
      </c>
      <c r="I728" s="1" t="s">
        <v>19</v>
      </c>
      <c r="J728" s="1" t="s">
        <v>3500</v>
      </c>
      <c r="K728" s="1" t="s">
        <v>21</v>
      </c>
      <c r="L728" s="1" t="str">
        <f>HYPERLINK("https://files.afu.se/Downloads/Transcripts/Fade%20to%20Black%20(Jimmy%20Church)/2020 05 19 - FADE TO BLACK Radio - FADE TO BLACK #Live Stream #F2B May 19, 2020 - GREGG HOUSH_dAs5v4xks6s - transcript (automated).pdf","Transcript Link")</f>
        <v>Transcript Link</v>
      </c>
      <c r="M728" s="2" t="str">
        <f>HYPERLINK("https://files.afu.se/Downloads/Transcripts/Fade%20to%20Black%20(Jimmy%20Church)/2020 05 19 - FADE TO BLACK Radio - FADE TO BLACK #Live Stream #F2B May 19, 2020 - GREGG HOUSH_dAs5v4xks6s - transcript (automated).pdf","Transcript Link")</f>
        <v>Transcript Link</v>
      </c>
    </row>
    <row r="729" spans="1:13" ht="409.5">
      <c r="A729" s="1" t="s">
        <v>3501</v>
      </c>
      <c r="B729" s="1" t="s">
        <v>13</v>
      </c>
      <c r="C729" s="4" t="s">
        <v>3502</v>
      </c>
      <c r="D729" s="1" t="s">
        <v>3503</v>
      </c>
      <c r="E729" s="1" t="s">
        <v>3504</v>
      </c>
      <c r="F729" s="4" t="s">
        <v>5267</v>
      </c>
      <c r="G729" s="1" t="s">
        <v>17</v>
      </c>
      <c r="H729" s="1" t="s">
        <v>18</v>
      </c>
      <c r="I729" s="1" t="s">
        <v>19</v>
      </c>
      <c r="J729" s="1" t="s">
        <v>3505</v>
      </c>
      <c r="K729" s="1" t="s">
        <v>21</v>
      </c>
      <c r="L729" s="1" t="str">
        <f>HYPERLINK("https://files.afu.se/Downloads/Transcripts/Fade%20to%20Black%20(Jimmy%20Church)/2020 05 18 - FADE TO BLACK Radio - FADE TO BLACK #Live Stream #F2B May 18, 2020 - NICK POPE_4JGYlcdkLA0 - transcript (automated).pdf","Transcript Link")</f>
        <v>Transcript Link</v>
      </c>
      <c r="M729" s="2" t="str">
        <f>HYPERLINK("https://files.afu.se/Downloads/Transcripts/Fade%20to%20Black%20(Jimmy%20Church)/2020 05 18 - FADE TO BLACK Radio - FADE TO BLACK #Live Stream #F2B May 18, 2020 - NICK POPE_4JGYlcdkLA0 - transcript (automated).pdf","Transcript Link")</f>
        <v>Transcript Link</v>
      </c>
    </row>
    <row r="730" spans="1:13" ht="165">
      <c r="A730" s="1" t="s">
        <v>3506</v>
      </c>
      <c r="B730" s="1" t="s">
        <v>13</v>
      </c>
      <c r="C730" s="4" t="s">
        <v>3507</v>
      </c>
      <c r="D730" s="1" t="s">
        <v>3508</v>
      </c>
      <c r="E730" s="1" t="s">
        <v>3509</v>
      </c>
      <c r="F730" s="4" t="s">
        <v>5267</v>
      </c>
      <c r="G730" s="1" t="s">
        <v>17</v>
      </c>
      <c r="H730" s="1" t="s">
        <v>18</v>
      </c>
      <c r="I730" s="1" t="s">
        <v>19</v>
      </c>
      <c r="J730" s="1" t="s">
        <v>3510</v>
      </c>
      <c r="K730" s="1" t="s">
        <v>21</v>
      </c>
      <c r="L730" s="1" t="str">
        <f>HYPERLINK("https://files.afu.se/Downloads/Transcripts/Fade%20to%20Black%20(Jimmy%20Church)/2020 05 14 - FADE TO BLACK Radio - FADE TO BLACK #Live Stream #F2B May 14, 2020 - FADERNIGHT Open Lines 747-228-2051_rTH0LrNjphQ - transcript (automated).pdf","Transcript Link")</f>
        <v>Transcript Link</v>
      </c>
      <c r="M730" s="2" t="str">
        <f>HYPERLINK("https://files.afu.se/Downloads/Transcripts/Fade%20to%20Black%20(Jimmy%20Church)/2020 05 14 - FADE TO BLACK Radio - FADE TO BLACK #Live Stream #F2B May 14, 2020 - FADERNIGHT Open Lines 747-228-2051_rTH0LrNjphQ - transcript (automated).pdf","Transcript Link")</f>
        <v>Transcript Link</v>
      </c>
    </row>
    <row r="731" spans="1:13" ht="409.5">
      <c r="A731" s="1" t="s">
        <v>3506</v>
      </c>
      <c r="B731" s="1" t="s">
        <v>13</v>
      </c>
      <c r="C731" s="4" t="s">
        <v>3511</v>
      </c>
      <c r="D731" s="1" t="s">
        <v>3512</v>
      </c>
      <c r="E731" s="1" t="s">
        <v>3513</v>
      </c>
      <c r="F731" s="4" t="s">
        <v>5267</v>
      </c>
      <c r="G731" s="1" t="s">
        <v>17</v>
      </c>
      <c r="H731" s="1" t="s">
        <v>18</v>
      </c>
      <c r="I731" s="1" t="s">
        <v>19</v>
      </c>
      <c r="J731" s="1" t="s">
        <v>3514</v>
      </c>
      <c r="K731" s="1" t="s">
        <v>21</v>
      </c>
      <c r="L731" s="1" t="str">
        <f>HYPERLINK("https://files.afu.se/Downloads/Transcripts/Fade%20to%20Black%20(Jimmy%20Church)/2020 05 14 - FADE TO BLACK Radio - FADE TO BLACK #LiveStream Simulcast #F2B May 13, 2020 JIM PENNISTON_0cYHME_8Lac - transcript (automated).pdf","Transcript Link")</f>
        <v>Transcript Link</v>
      </c>
      <c r="M731" s="2" t="str">
        <f>HYPERLINK("https://files.afu.se/Downloads/Transcripts/Fade%20to%20Black%20(Jimmy%20Church)/2020 05 14 - FADE TO BLACK Radio - FADE TO BLACK #LiveStream Simulcast #F2B May 13, 2020 JIM PENNISTON_0cYHME_8Lac - transcript (automated).pdf","Transcript Link")</f>
        <v>Transcript Link</v>
      </c>
    </row>
    <row r="732" spans="1:13" ht="409.5">
      <c r="A732" s="1" t="s">
        <v>3515</v>
      </c>
      <c r="B732" s="1" t="s">
        <v>13</v>
      </c>
      <c r="C732" s="4" t="s">
        <v>3516</v>
      </c>
      <c r="D732" s="1" t="s">
        <v>3517</v>
      </c>
      <c r="E732" s="1" t="s">
        <v>3518</v>
      </c>
      <c r="F732" s="4" t="s">
        <v>5267</v>
      </c>
      <c r="G732" s="1" t="s">
        <v>17</v>
      </c>
      <c r="H732" s="1" t="s">
        <v>18</v>
      </c>
      <c r="I732" s="1" t="s">
        <v>19</v>
      </c>
      <c r="J732" s="1" t="s">
        <v>3519</v>
      </c>
      <c r="K732" s="1" t="s">
        <v>21</v>
      </c>
      <c r="L732" s="1" t="str">
        <f>HYPERLINK("https://files.afu.se/Downloads/Transcripts/Fade%20to%20Black%20(Jimmy%20Church)/2020 05 13 - FADE TO BLACK Radio - FADE TO BLACK #LiveStream Simulcast #F2B May 12, 2020 REUBEN LANGDON_BgPHhytAQT0 - transcript (automated).pdf","Transcript Link")</f>
        <v>Transcript Link</v>
      </c>
      <c r="M732" s="2" t="str">
        <f>HYPERLINK("https://files.afu.se/Downloads/Transcripts/Fade%20to%20Black%20(Jimmy%20Church)/2020 05 13 - FADE TO BLACK Radio - FADE TO BLACK #LiveStream Simulcast #F2B May 12, 2020 REUBEN LANGDON_BgPHhytAQT0 - transcript (automated).pdf","Transcript Link")</f>
        <v>Transcript Link</v>
      </c>
    </row>
    <row r="733" spans="1:13" ht="409.5">
      <c r="A733" s="1" t="s">
        <v>3520</v>
      </c>
      <c r="B733" s="1" t="s">
        <v>13</v>
      </c>
      <c r="C733" s="4" t="s">
        <v>3521</v>
      </c>
      <c r="D733" s="1" t="s">
        <v>3522</v>
      </c>
      <c r="E733" s="1" t="s">
        <v>3523</v>
      </c>
      <c r="F733" s="4" t="s">
        <v>5267</v>
      </c>
      <c r="G733" s="1" t="s">
        <v>17</v>
      </c>
      <c r="H733" s="1" t="s">
        <v>18</v>
      </c>
      <c r="I733" s="1" t="s">
        <v>19</v>
      </c>
      <c r="J733" s="1" t="s">
        <v>3524</v>
      </c>
      <c r="K733" s="1" t="s">
        <v>21</v>
      </c>
      <c r="L733" s="1" t="str">
        <f>HYPERLINK("https://files.afu.se/Downloads/Transcripts/Fade%20to%20Black%20(Jimmy%20Church)/2023 05 27 - FADE TO BLACK Radio - FADE TO BLACK #LiveStream Simulcast #F2B May 11, 2020 with The Dark Zone_egIhYA8Z6JE - transcript (automated).pdf","Transcript Link")</f>
        <v>Transcript Link</v>
      </c>
      <c r="M733" s="2" t="str">
        <f>HYPERLINK("https://files.afu.se/Downloads/Transcripts/Fade%20to%20Black%20(Jimmy%20Church)/2023 05 27 - FADE TO BLACK Radio - FADE TO BLACK #LiveStream Simulcast #F2B May 11, 2020 with The Dark Zone_egIhYA8Z6JE - transcript (automated).pdf","Transcript Link")</f>
        <v>Transcript Link</v>
      </c>
    </row>
    <row r="734" spans="1:13" ht="180">
      <c r="A734" s="1" t="s">
        <v>3525</v>
      </c>
      <c r="B734" s="1" t="s">
        <v>13</v>
      </c>
      <c r="C734" s="4" t="s">
        <v>3526</v>
      </c>
      <c r="D734" s="1" t="s">
        <v>3527</v>
      </c>
      <c r="E734" s="1" t="s">
        <v>3528</v>
      </c>
      <c r="F734" s="4" t="s">
        <v>5267</v>
      </c>
      <c r="G734" s="1" t="s">
        <v>17</v>
      </c>
      <c r="H734" s="1" t="s">
        <v>18</v>
      </c>
      <c r="I734" s="1" t="s">
        <v>19</v>
      </c>
      <c r="J734" s="1" t="s">
        <v>3529</v>
      </c>
      <c r="K734" s="1" t="s">
        <v>21</v>
      </c>
      <c r="L734" s="1" t="str">
        <f>HYPERLINK("https://files.afu.se/Downloads/Transcripts/Fade%20to%20Black%20(Jimmy%20Church)/2020 05 07 - FADE TO BLACK Radio - FADE TO BLACK #Live Stream #F2B May 7, 2020 - FADERNIGHT Open Lines 747-228-2051_kf5tj3W4S5U - transcript (automated).pdf","Transcript Link")</f>
        <v>Transcript Link</v>
      </c>
      <c r="M734" s="2" t="str">
        <f>HYPERLINK("https://files.afu.se/Downloads/Transcripts/Fade%20to%20Black%20(Jimmy%20Church)/2020 05 07 - FADE TO BLACK Radio - FADE TO BLACK #Live Stream #F2B May 7, 2020 - FADERNIGHT Open Lines 747-228-2051_kf5tj3W4S5U - transcript (automated).pdf","Transcript Link")</f>
        <v>Transcript Link</v>
      </c>
    </row>
    <row r="735" spans="1:13" ht="409.5">
      <c r="A735" s="1" t="s">
        <v>3530</v>
      </c>
      <c r="B735" s="1" t="s">
        <v>13</v>
      </c>
      <c r="C735" s="4" t="s">
        <v>3531</v>
      </c>
      <c r="D735" s="1" t="s">
        <v>3532</v>
      </c>
      <c r="E735" s="1" t="s">
        <v>3533</v>
      </c>
      <c r="F735" s="4" t="s">
        <v>5267</v>
      </c>
      <c r="G735" s="1" t="s">
        <v>17</v>
      </c>
      <c r="H735" s="1" t="s">
        <v>18</v>
      </c>
      <c r="I735" s="1" t="s">
        <v>19</v>
      </c>
      <c r="J735" s="1" t="s">
        <v>3534</v>
      </c>
      <c r="K735" s="1" t="s">
        <v>21</v>
      </c>
      <c r="L735" s="1" t="str">
        <f>HYPERLINK("https://files.afu.se/Downloads/Transcripts/Fade%20to%20Black%20(Jimmy%20Church)/2020 05 06 - FADE TO BLACK Radio - FADE TO BLACK #Live Stream #F2B May 6, 2020  - NICK REDFERN_GDNXfY2QYKM - transcript (automated).pdf","Transcript Link")</f>
        <v>Transcript Link</v>
      </c>
      <c r="M735" s="2" t="str">
        <f>HYPERLINK("https://files.afu.se/Downloads/Transcripts/Fade%20to%20Black%20(Jimmy%20Church)/2020 05 06 - FADE TO BLACK Radio - FADE TO BLACK #Live Stream #F2B May 6, 2020  - NICK REDFERN_GDNXfY2QYKM - transcript (automated).pdf","Transcript Link")</f>
        <v>Transcript Link</v>
      </c>
    </row>
    <row r="736" spans="1:13" ht="409.5">
      <c r="A736" s="1" t="s">
        <v>3535</v>
      </c>
      <c r="B736" s="1" t="s">
        <v>13</v>
      </c>
      <c r="C736" s="4" t="s">
        <v>3536</v>
      </c>
      <c r="D736" s="1" t="s">
        <v>3537</v>
      </c>
      <c r="E736" s="1" t="s">
        <v>3538</v>
      </c>
      <c r="F736" s="4" t="s">
        <v>5267</v>
      </c>
      <c r="G736" s="1" t="s">
        <v>17</v>
      </c>
      <c r="H736" s="1" t="s">
        <v>18</v>
      </c>
      <c r="I736" s="1" t="s">
        <v>19</v>
      </c>
      <c r="J736" s="1" t="s">
        <v>3539</v>
      </c>
      <c r="K736" s="1" t="s">
        <v>21</v>
      </c>
      <c r="L736" s="1" t="str">
        <f>HYPERLINK("https://files.afu.se/Downloads/Transcripts/Fade%20to%20Black%20(Jimmy%20Church)/2020 05 05 - FADE TO BLACK Radio - FADE TO BLACK #Live Stream #F2B May 5, 2020  - JONNY ENOCH_hLnldw8rw60 - transcript (automated).pdf","Transcript Link")</f>
        <v>Transcript Link</v>
      </c>
      <c r="M736" s="2" t="str">
        <f>HYPERLINK("https://files.afu.se/Downloads/Transcripts/Fade%20to%20Black%20(Jimmy%20Church)/2020 05 05 - FADE TO BLACK Radio - FADE TO BLACK #Live Stream #F2B May 5, 2020  - JONNY ENOCH_hLnldw8rw60 - transcript (automated).pdf","Transcript Link")</f>
        <v>Transcript Link</v>
      </c>
    </row>
    <row r="737" spans="1:13" ht="409.5">
      <c r="A737" s="1" t="s">
        <v>3540</v>
      </c>
      <c r="B737" s="1" t="s">
        <v>13</v>
      </c>
      <c r="C737" s="4" t="s">
        <v>3541</v>
      </c>
      <c r="D737" s="1" t="s">
        <v>3542</v>
      </c>
      <c r="E737" s="1" t="s">
        <v>3543</v>
      </c>
      <c r="F737" s="4" t="s">
        <v>5267</v>
      </c>
      <c r="G737" s="1" t="s">
        <v>17</v>
      </c>
      <c r="H737" s="1" t="s">
        <v>18</v>
      </c>
      <c r="I737" s="1" t="s">
        <v>19</v>
      </c>
      <c r="J737" s="1" t="s">
        <v>3544</v>
      </c>
      <c r="K737" s="1" t="s">
        <v>21</v>
      </c>
      <c r="L737" s="1" t="str">
        <f>HYPERLINK("https://files.afu.se/Downloads/Transcripts/Fade%20to%20Black%20(Jimmy%20Church)/2020 05 04 - FADE TO BLACK Radio - FADE TO BLACK #Live Stream #F2B May 4, 2020  - WHITLEY STRIEBER_ukSZf9JkKNY - transcript (automated).pdf","Transcript Link")</f>
        <v>Transcript Link</v>
      </c>
      <c r="M737" s="2" t="str">
        <f>HYPERLINK("https://files.afu.se/Downloads/Transcripts/Fade%20to%20Black%20(Jimmy%20Church)/2020 05 04 - FADE TO BLACK Radio - FADE TO BLACK #Live Stream #F2B May 4, 2020  - WHITLEY STRIEBER_ukSZf9JkKNY - transcript (automated).pdf","Transcript Link")</f>
        <v>Transcript Link</v>
      </c>
    </row>
    <row r="738" spans="1:13" ht="180">
      <c r="A738" s="1" t="s">
        <v>3545</v>
      </c>
      <c r="B738" s="1" t="s">
        <v>13</v>
      </c>
      <c r="C738" s="4" t="s">
        <v>3546</v>
      </c>
      <c r="D738" s="1" t="s">
        <v>3547</v>
      </c>
      <c r="E738" s="1" t="s">
        <v>3548</v>
      </c>
      <c r="F738" s="4" t="s">
        <v>5267</v>
      </c>
      <c r="G738" s="1" t="s">
        <v>17</v>
      </c>
      <c r="H738" s="1" t="s">
        <v>18</v>
      </c>
      <c r="I738" s="1" t="s">
        <v>19</v>
      </c>
      <c r="J738" s="1" t="s">
        <v>3549</v>
      </c>
      <c r="K738" s="1" t="s">
        <v>21</v>
      </c>
      <c r="L738" s="1" t="str">
        <f>HYPERLINK("https://files.afu.se/Downloads/Transcripts/Fade%20to%20Black%20(Jimmy%20Church)/2020 04 30 - FADE TO BLACK Radio - FADE TO BLACK #Live Stream #F2B April 30, 2020  - FADERNIGHT Open Lines 747-228-2051_sKW-Ak6VXnQ - transcript (automated).pdf","Transcript Link")</f>
        <v>Transcript Link</v>
      </c>
      <c r="M738" s="2" t="str">
        <f>HYPERLINK("https://files.afu.se/Downloads/Transcripts/Fade%20to%20Black%20(Jimmy%20Church)/2020 04 30 - FADE TO BLACK Radio - FADE TO BLACK #Live Stream #F2B April 30, 2020  - FADERNIGHT Open Lines 747-228-2051_sKW-Ak6VXnQ - transcript (automated).pdf","Transcript Link")</f>
        <v>Transcript Link</v>
      </c>
    </row>
    <row r="739" spans="1:13" ht="390">
      <c r="A739" s="1" t="s">
        <v>3550</v>
      </c>
      <c r="B739" s="1" t="s">
        <v>13</v>
      </c>
      <c r="C739" s="4" t="s">
        <v>3551</v>
      </c>
      <c r="D739" s="1" t="s">
        <v>3552</v>
      </c>
      <c r="E739" s="1" t="s">
        <v>3553</v>
      </c>
      <c r="F739" s="4" t="s">
        <v>5267</v>
      </c>
      <c r="G739" s="1" t="s">
        <v>17</v>
      </c>
      <c r="H739" s="1" t="s">
        <v>18</v>
      </c>
      <c r="I739" s="1" t="s">
        <v>19</v>
      </c>
      <c r="J739" s="1" t="s">
        <v>3554</v>
      </c>
      <c r="K739" s="1" t="s">
        <v>21</v>
      </c>
      <c r="L739" s="1" t="str">
        <f>HYPERLINK("https://files.afu.se/Downloads/Transcripts/Fade%20to%20Black%20(Jimmy%20Church)/2020 04 29 - FADE TO BLACK Radio - FADE TO BLACK #Live Stream #F2B April 29, 2020  - QUITTSPIRACY Open Lines 747-228-2051_BXIME9mi3M8 - transcript (automated).pdf","Transcript Link")</f>
        <v>Transcript Link</v>
      </c>
      <c r="M739" s="2" t="str">
        <f>HYPERLINK("https://files.afu.se/Downloads/Transcripts/Fade%20to%20Black%20(Jimmy%20Church)/2020 04 29 - FADE TO BLACK Radio - FADE TO BLACK #Live Stream #F2B April 29, 2020  - QUITTSPIRACY Open Lines 747-228-2051_BXIME9mi3M8 - transcript (automated).pdf","Transcript Link")</f>
        <v>Transcript Link</v>
      </c>
    </row>
    <row r="740" spans="1:13" ht="409.5">
      <c r="A740" s="1" t="s">
        <v>3545</v>
      </c>
      <c r="B740" s="1" t="s">
        <v>13</v>
      </c>
      <c r="C740" s="4" t="s">
        <v>3555</v>
      </c>
      <c r="D740" s="1" t="s">
        <v>3556</v>
      </c>
      <c r="E740" s="1" t="s">
        <v>3557</v>
      </c>
      <c r="F740" s="4" t="s">
        <v>5267</v>
      </c>
      <c r="G740" s="1" t="s">
        <v>17</v>
      </c>
      <c r="H740" s="1" t="s">
        <v>18</v>
      </c>
      <c r="I740" s="1" t="s">
        <v>19</v>
      </c>
      <c r="J740" s="1" t="s">
        <v>3558</v>
      </c>
      <c r="K740" s="1" t="s">
        <v>21</v>
      </c>
      <c r="L740" s="1" t="str">
        <f>HYPERLINK("https://files.afu.se/Downloads/Transcripts/Fade%20to%20Black%20(Jimmy%20Church)/2020 04 30 - FADE TO BLACK Radio - FADE TO BLACK #Live Stream #F2B April 28, 2020  - GREGG HOUSH   Media Conspiracy_bpt6ryNXkJ8 - transcript (automated).pdf","Transcript Link")</f>
        <v>Transcript Link</v>
      </c>
      <c r="M740" s="2" t="str">
        <f>HYPERLINK("https://files.afu.se/Downloads/Transcripts/Fade%20to%20Black%20(Jimmy%20Church)/2020 04 30 - FADE TO BLACK Radio - FADE TO BLACK #Live Stream #F2B April 28, 2020  - GREGG HOUSH   Media Conspiracy_bpt6ryNXkJ8 - transcript (automated).pdf","Transcript Link")</f>
        <v>Transcript Link</v>
      </c>
    </row>
    <row r="741" spans="1:13" ht="409.5">
      <c r="A741" s="1" t="s">
        <v>3559</v>
      </c>
      <c r="B741" s="1" t="s">
        <v>13</v>
      </c>
      <c r="C741" s="4" t="s">
        <v>3560</v>
      </c>
      <c r="D741" s="1" t="s">
        <v>3561</v>
      </c>
      <c r="E741" s="1" t="s">
        <v>3562</v>
      </c>
      <c r="F741" s="4" t="s">
        <v>5267</v>
      </c>
      <c r="G741" s="1" t="s">
        <v>17</v>
      </c>
      <c r="H741" s="1" t="s">
        <v>18</v>
      </c>
      <c r="I741" s="1" t="s">
        <v>19</v>
      </c>
      <c r="J741" s="1" t="s">
        <v>3563</v>
      </c>
      <c r="K741" s="1" t="s">
        <v>21</v>
      </c>
      <c r="L741" s="1" t="str">
        <f>HYPERLINK("https://files.afu.se/Downloads/Transcripts/Fade%20to%20Black%20(Jimmy%20Church)/2020 04 27 - FADE TO BLACK Radio - FADE TO BLACK #Live Stream #F2B April 27, 2020  - GARY LACHMAN   Esoteric Conspiracy_wV1gZypv-YQ - transcript (automated).pdf","Transcript Link")</f>
        <v>Transcript Link</v>
      </c>
      <c r="M741" s="2" t="str">
        <f>HYPERLINK("https://files.afu.se/Downloads/Transcripts/Fade%20to%20Black%20(Jimmy%20Church)/2020 04 27 - FADE TO BLACK Radio - FADE TO BLACK #Live Stream #F2B April 27, 2020  - GARY LACHMAN   Esoteric Conspiracy_wV1gZypv-YQ - transcript (automated).pdf","Transcript Link")</f>
        <v>Transcript Link</v>
      </c>
    </row>
    <row r="742" spans="1:13" ht="180">
      <c r="A742" s="1" t="s">
        <v>3564</v>
      </c>
      <c r="B742" s="1" t="s">
        <v>13</v>
      </c>
      <c r="C742" s="4" t="s">
        <v>3565</v>
      </c>
      <c r="D742" s="1" t="s">
        <v>3566</v>
      </c>
      <c r="E742" s="1" t="s">
        <v>3567</v>
      </c>
      <c r="F742" s="4" t="s">
        <v>5267</v>
      </c>
      <c r="G742" s="1" t="s">
        <v>17</v>
      </c>
      <c r="H742" s="1" t="s">
        <v>18</v>
      </c>
      <c r="I742" s="1" t="s">
        <v>19</v>
      </c>
      <c r="J742" s="1" t="s">
        <v>3568</v>
      </c>
      <c r="K742" s="1" t="s">
        <v>21</v>
      </c>
      <c r="L742" s="1" t="str">
        <f>HYPERLINK("https://files.afu.se/Downloads/Transcripts/Fade%20to%20Black%20(Jimmy%20Church)/2020 04 23 - FADE TO BLACK Radio - FADE TO BLACK #Live Stream #F2B April 23, 2020  - FADERNIGHT OPEN LINES 747-228-2051_jv8KFn4u2j0 - transcript (automated).pdf","Transcript Link")</f>
        <v>Transcript Link</v>
      </c>
      <c r="M742" s="2" t="str">
        <f>HYPERLINK("https://files.afu.se/Downloads/Transcripts/Fade%20to%20Black%20(Jimmy%20Church)/2020 04 23 - FADE TO BLACK Radio - FADE TO BLACK #Live Stream #F2B April 23, 2020  - FADERNIGHT OPEN LINES 747-228-2051_jv8KFn4u2j0 - transcript (automated).pdf","Transcript Link")</f>
        <v>Transcript Link</v>
      </c>
    </row>
    <row r="743" spans="1:13" ht="409.5">
      <c r="A743" s="1" t="s">
        <v>3569</v>
      </c>
      <c r="B743" s="1" t="s">
        <v>13</v>
      </c>
      <c r="C743" s="4" t="s">
        <v>3570</v>
      </c>
      <c r="D743" s="1" t="s">
        <v>3571</v>
      </c>
      <c r="E743" s="1" t="s">
        <v>3572</v>
      </c>
      <c r="F743" s="4" t="s">
        <v>5267</v>
      </c>
      <c r="G743" s="1" t="s">
        <v>17</v>
      </c>
      <c r="H743" s="1" t="s">
        <v>18</v>
      </c>
      <c r="I743" s="1" t="s">
        <v>19</v>
      </c>
      <c r="J743" s="1" t="s">
        <v>3573</v>
      </c>
      <c r="K743" s="1" t="s">
        <v>21</v>
      </c>
      <c r="L743" s="1" t="str">
        <f>HYPERLINK("https://files.afu.se/Downloads/Transcripts/Fade%20to%20Black%20(Jimmy%20Church)/2020 04 22 - FADE TO BLACK Radio - FADE TO BLACK #Live Stream #F2B April 22, 2020  - ADAM M.CURRY_wnpz-YD0VFQ - transcript (automated).pdf","Transcript Link")</f>
        <v>Transcript Link</v>
      </c>
      <c r="M743" s="2" t="str">
        <f>HYPERLINK("https://files.afu.se/Downloads/Transcripts/Fade%20to%20Black%20(Jimmy%20Church)/2020 04 22 - FADE TO BLACK Radio - FADE TO BLACK #Live Stream #F2B April 22, 2020  - ADAM M.CURRY_wnpz-YD0VFQ - transcript (automated).pdf","Transcript Link")</f>
        <v>Transcript Link</v>
      </c>
    </row>
    <row r="744" spans="1:13" ht="409.5">
      <c r="A744" s="1" t="s">
        <v>3574</v>
      </c>
      <c r="B744" s="1" t="s">
        <v>13</v>
      </c>
      <c r="C744" s="4" t="s">
        <v>3575</v>
      </c>
      <c r="D744" s="1" t="s">
        <v>3576</v>
      </c>
      <c r="E744" s="1" t="s">
        <v>3577</v>
      </c>
      <c r="F744" s="4" t="s">
        <v>5267</v>
      </c>
      <c r="G744" s="1" t="s">
        <v>17</v>
      </c>
      <c r="H744" s="1" t="s">
        <v>18</v>
      </c>
      <c r="I744" s="1" t="s">
        <v>19</v>
      </c>
      <c r="J744" s="1" t="s">
        <v>3578</v>
      </c>
      <c r="K744" s="1" t="s">
        <v>21</v>
      </c>
      <c r="L744" s="1" t="str">
        <f>HYPERLINK("https://files.afu.se/Downloads/Transcripts/Fade%20to%20Black%20(Jimmy%20Church)/2020 04 21 - FADE TO BLACK Radio - FADE TO BLACK #Live Stream #F2B April 21, 2020  - MANU SEYFZADEH_Joag-5OJW_U - transcript (automated).pdf","Transcript Link")</f>
        <v>Transcript Link</v>
      </c>
      <c r="M744" s="2" t="str">
        <f>HYPERLINK("https://files.afu.se/Downloads/Transcripts/Fade%20to%20Black%20(Jimmy%20Church)/2020 04 21 - FADE TO BLACK Radio - FADE TO BLACK #Live Stream #F2B April 21, 2020  - MANU SEYFZADEH_Joag-5OJW_U - transcript (automated).pdf","Transcript Link")</f>
        <v>Transcript Link</v>
      </c>
    </row>
    <row r="745" spans="1:13" ht="409.5">
      <c r="A745" s="1" t="s">
        <v>3579</v>
      </c>
      <c r="B745" s="1" t="s">
        <v>13</v>
      </c>
      <c r="C745" s="4" t="s">
        <v>3580</v>
      </c>
      <c r="D745" s="1" t="s">
        <v>3581</v>
      </c>
      <c r="E745" s="1" t="s">
        <v>3582</v>
      </c>
      <c r="F745" s="4" t="s">
        <v>5267</v>
      </c>
      <c r="G745" s="1" t="s">
        <v>17</v>
      </c>
      <c r="H745" s="1" t="s">
        <v>18</v>
      </c>
      <c r="I745" s="1" t="s">
        <v>19</v>
      </c>
      <c r="J745" s="1" t="s">
        <v>3583</v>
      </c>
      <c r="K745" s="1" t="s">
        <v>21</v>
      </c>
      <c r="L745" s="1" t="str">
        <f>HYPERLINK("https://files.afu.se/Downloads/Transcripts/Fade%20to%20Black%20(Jimmy%20Church)/2020 04 20 - FADE TO BLACK Radio - FADE TO BLACK #Live Stream #F2B April 20, 2020  - ISAAC ARTHUR_UtYNDMuu-jM - transcript (automated).pdf","Transcript Link")</f>
        <v>Transcript Link</v>
      </c>
      <c r="M745" s="2" t="str">
        <f>HYPERLINK("https://files.afu.se/Downloads/Transcripts/Fade%20to%20Black%20(Jimmy%20Church)/2020 04 20 - FADE TO BLACK Radio - FADE TO BLACK #Live Stream #F2B April 20, 2020  - ISAAC ARTHUR_UtYNDMuu-jM - transcript (automated).pdf","Transcript Link")</f>
        <v>Transcript Link</v>
      </c>
    </row>
    <row r="746" spans="1:13" ht="180">
      <c r="A746" s="1" t="s">
        <v>3584</v>
      </c>
      <c r="B746" s="1" t="s">
        <v>13</v>
      </c>
      <c r="C746" s="4" t="s">
        <v>3585</v>
      </c>
      <c r="D746" s="1" t="s">
        <v>3586</v>
      </c>
      <c r="E746" s="1" t="s">
        <v>3587</v>
      </c>
      <c r="F746" s="4" t="s">
        <v>5267</v>
      </c>
      <c r="G746" s="1" t="s">
        <v>17</v>
      </c>
      <c r="H746" s="1" t="s">
        <v>18</v>
      </c>
      <c r="I746" s="1" t="s">
        <v>19</v>
      </c>
      <c r="J746" s="1" t="s">
        <v>3588</v>
      </c>
      <c r="K746" s="1" t="s">
        <v>21</v>
      </c>
      <c r="L746" s="1" t="str">
        <f>HYPERLINK("https://files.afu.se/Downloads/Transcripts/Fade%20to%20Black%20(Jimmy%20Church)/2020 04 16 - FADE TO BLACK Radio - FADE TO BLACK #Live Stream #F2B April 16, 2020  - OPEN LINES 747-228-2051_XLvBomO9lMY - transcript (automated).pdf","Transcript Link")</f>
        <v>Transcript Link</v>
      </c>
      <c r="M746" s="2" t="str">
        <f>HYPERLINK("https://files.afu.se/Downloads/Transcripts/Fade%20to%20Black%20(Jimmy%20Church)/2020 04 16 - FADE TO BLACK Radio - FADE TO BLACK #Live Stream #F2B April 16, 2020  - OPEN LINES 747-228-2051_XLvBomO9lMY - transcript (automated).pdf","Transcript Link")</f>
        <v>Transcript Link</v>
      </c>
    </row>
    <row r="747" spans="1:13" ht="409.5">
      <c r="A747" s="1" t="s">
        <v>3589</v>
      </c>
      <c r="B747" s="1" t="s">
        <v>13</v>
      </c>
      <c r="C747" s="4" t="s">
        <v>3590</v>
      </c>
      <c r="D747" s="1" t="s">
        <v>3591</v>
      </c>
      <c r="E747" s="1" t="s">
        <v>3592</v>
      </c>
      <c r="F747" s="4" t="s">
        <v>5267</v>
      </c>
      <c r="G747" s="1" t="s">
        <v>17</v>
      </c>
      <c r="H747" s="1" t="s">
        <v>18</v>
      </c>
      <c r="I747" s="1" t="s">
        <v>19</v>
      </c>
      <c r="J747" s="1" t="s">
        <v>3593</v>
      </c>
      <c r="K747" s="1" t="s">
        <v>21</v>
      </c>
      <c r="L747" s="1" t="str">
        <f>HYPERLINK("https://files.afu.se/Downloads/Transcripts/Fade%20to%20Black%20(Jimmy%20Church)/2020 04 15 - FADE TO BLACK Radio - FADE TO BLACK #Live Stream #F2B April 15, 2020  - RANDALL CARLSON_T3zA-N5Z4Bs - transcript (automated).pdf","Transcript Link")</f>
        <v>Transcript Link</v>
      </c>
      <c r="M747" s="2" t="str">
        <f>HYPERLINK("https://files.afu.se/Downloads/Transcripts/Fade%20to%20Black%20(Jimmy%20Church)/2020 04 15 - FADE TO BLACK Radio - FADE TO BLACK #Live Stream #F2B April 15, 2020  - RANDALL CARLSON_T3zA-N5Z4Bs - transcript (automated).pdf","Transcript Link")</f>
        <v>Transcript Link</v>
      </c>
    </row>
    <row r="748" spans="1:13" ht="409.5">
      <c r="A748" s="1" t="s">
        <v>3594</v>
      </c>
      <c r="B748" s="1" t="s">
        <v>13</v>
      </c>
      <c r="C748" s="4" t="s">
        <v>3595</v>
      </c>
      <c r="D748" s="1" t="s">
        <v>3596</v>
      </c>
      <c r="E748" s="1" t="s">
        <v>3597</v>
      </c>
      <c r="F748" s="4" t="s">
        <v>5267</v>
      </c>
      <c r="G748" s="1" t="s">
        <v>17</v>
      </c>
      <c r="H748" s="1" t="s">
        <v>18</v>
      </c>
      <c r="I748" s="1" t="s">
        <v>19</v>
      </c>
      <c r="J748" s="1" t="s">
        <v>3598</v>
      </c>
      <c r="K748" s="1" t="s">
        <v>21</v>
      </c>
      <c r="L748" s="1" t="str">
        <f>HYPERLINK("https://files.afu.se/Downloads/Transcripts/Fade%20to%20Black%20(Jimmy%20Church)/2020 04 14 - FADE TO BLACK Radio - FADE TO BLACK #Live Stream #F2B April 14, 2020  - URI GELLER_j87WYRbWeSY - transcript (automated).pdf","Transcript Link")</f>
        <v>Transcript Link</v>
      </c>
      <c r="M748" s="2" t="str">
        <f>HYPERLINK("https://files.afu.se/Downloads/Transcripts/Fade%20to%20Black%20(Jimmy%20Church)/2020 04 14 - FADE TO BLACK Radio - FADE TO BLACK #Live Stream #F2B April 14, 2020  - URI GELLER_j87WYRbWeSY - transcript (automated).pdf","Transcript Link")</f>
        <v>Transcript Link</v>
      </c>
    </row>
    <row r="749" spans="1:13" ht="409.5">
      <c r="A749" s="1" t="s">
        <v>3594</v>
      </c>
      <c r="B749" s="1" t="s">
        <v>13</v>
      </c>
      <c r="C749" s="4" t="s">
        <v>3599</v>
      </c>
      <c r="D749" s="1" t="s">
        <v>3600</v>
      </c>
      <c r="E749" s="1" t="s">
        <v>3601</v>
      </c>
      <c r="F749" s="4" t="s">
        <v>5267</v>
      </c>
      <c r="G749" s="1" t="s">
        <v>17</v>
      </c>
      <c r="H749" s="1" t="s">
        <v>18</v>
      </c>
      <c r="I749" s="1" t="s">
        <v>19</v>
      </c>
      <c r="J749" s="1" t="s">
        <v>3602</v>
      </c>
      <c r="K749" s="1" t="s">
        <v>21</v>
      </c>
      <c r="L749" s="1" t="str">
        <f>HYPERLINK("https://files.afu.se/Downloads/Transcripts/Fade%20to%20Black%20(Jimmy%20Church)/2020 04 14 - FADE TO BLACK Radio - FADE TO BLACK #Live Stream #F2B April 13, 2020  - ADAM APOLLO__8j3jXL296Y - transcript (automated).pdf","Transcript Link")</f>
        <v>Transcript Link</v>
      </c>
      <c r="M749" s="2" t="str">
        <f>HYPERLINK("https://files.afu.se/Downloads/Transcripts/Fade%20to%20Black%20(Jimmy%20Church)/2020 04 14 - FADE TO BLACK Radio - FADE TO BLACK #Live Stream #F2B April 13, 2020  - ADAM APOLLO__8j3jXL296Y - transcript (automated).pdf","Transcript Link")</f>
        <v>Transcript Link</v>
      </c>
    </row>
    <row r="750" spans="1:13" ht="165">
      <c r="A750" s="1" t="s">
        <v>3603</v>
      </c>
      <c r="B750" s="1" t="s">
        <v>13</v>
      </c>
      <c r="C750" s="4" t="s">
        <v>3604</v>
      </c>
      <c r="D750" s="1" t="s">
        <v>3605</v>
      </c>
      <c r="E750" s="1" t="s">
        <v>3606</v>
      </c>
      <c r="F750" s="4" t="s">
        <v>5267</v>
      </c>
      <c r="G750" s="1" t="s">
        <v>17</v>
      </c>
      <c r="H750" s="1" t="s">
        <v>18</v>
      </c>
      <c r="I750" s="1" t="s">
        <v>19</v>
      </c>
      <c r="J750" s="1" t="s">
        <v>3607</v>
      </c>
      <c r="K750" s="1" t="s">
        <v>21</v>
      </c>
      <c r="L750" s="1" t="str">
        <f>HYPERLINK("https://files.afu.se/Downloads/Transcripts/Fade%20to%20Black%20(Jimmy%20Church)/2020 04 09 - FADE TO BLACK Radio - FADE TO BLACK #Live Stream #F2B April 9, 2020  - FADERNIGHT   OPEN LINES  747-228-2051_KxD2s72gISQ - transcript (automated).pdf","Transcript Link")</f>
        <v>Transcript Link</v>
      </c>
      <c r="M750" s="2" t="str">
        <f>HYPERLINK("https://files.afu.se/Downloads/Transcripts/Fade%20to%20Black%20(Jimmy%20Church)/2020 04 09 - FADE TO BLACK Radio - FADE TO BLACK #Live Stream #F2B April 9, 2020  - FADERNIGHT   OPEN LINES  747-228-2051_KxD2s72gISQ - transcript (automated).pdf","Transcript Link")</f>
        <v>Transcript Link</v>
      </c>
    </row>
    <row r="751" spans="1:13" ht="409.5">
      <c r="A751" s="1" t="s">
        <v>3608</v>
      </c>
      <c r="B751" s="1" t="s">
        <v>13</v>
      </c>
      <c r="C751" s="4" t="s">
        <v>3609</v>
      </c>
      <c r="D751" s="1" t="s">
        <v>3610</v>
      </c>
      <c r="E751" s="1" t="s">
        <v>3611</v>
      </c>
      <c r="F751" s="4" t="s">
        <v>5267</v>
      </c>
      <c r="G751" s="1" t="s">
        <v>17</v>
      </c>
      <c r="H751" s="1" t="s">
        <v>18</v>
      </c>
      <c r="I751" s="1" t="s">
        <v>19</v>
      </c>
      <c r="J751" s="1" t="s">
        <v>3612</v>
      </c>
      <c r="K751" s="1" t="s">
        <v>21</v>
      </c>
      <c r="L751" s="1" t="str">
        <f>HYPERLINK("https://files.afu.se/Downloads/Transcripts/Fade%20to%20Black%20(Jimmy%20Church)/2020 04 08 - FADE TO BLACK Radio - FADE TO BLACK #Live Stream #F2B April 8, 2020  - PAOLA HARRIS_YTRV4aVKBHs - transcript (automated).pdf","Transcript Link")</f>
        <v>Transcript Link</v>
      </c>
      <c r="M751" s="2" t="str">
        <f>HYPERLINK("https://files.afu.se/Downloads/Transcripts/Fade%20to%20Black%20(Jimmy%20Church)/2020 04 08 - FADE TO BLACK Radio - FADE TO BLACK #Live Stream #F2B April 8, 2020  - PAOLA HARRIS_YTRV4aVKBHs - transcript (automated).pdf","Transcript Link")</f>
        <v>Transcript Link</v>
      </c>
    </row>
    <row r="752" spans="1:13" ht="409.5">
      <c r="A752" s="1" t="s">
        <v>3613</v>
      </c>
      <c r="B752" s="1" t="s">
        <v>13</v>
      </c>
      <c r="C752" s="4" t="s">
        <v>3614</v>
      </c>
      <c r="D752" s="1" t="s">
        <v>3615</v>
      </c>
      <c r="E752" s="1" t="s">
        <v>3616</v>
      </c>
      <c r="F752" s="4" t="s">
        <v>5267</v>
      </c>
      <c r="G752" s="1" t="s">
        <v>17</v>
      </c>
      <c r="H752" s="1" t="s">
        <v>18</v>
      </c>
      <c r="I752" s="1" t="s">
        <v>19</v>
      </c>
      <c r="J752" s="1" t="s">
        <v>3617</v>
      </c>
      <c r="K752" s="1" t="s">
        <v>21</v>
      </c>
      <c r="L752" s="1" t="str">
        <f>HYPERLINK("https://files.afu.se/Downloads/Transcripts/Fade%20to%20Black%20(Jimmy%20Church)/2020 04 06 - FADE TO BLACK Radio - FADE TO BLACK #Live Stream #F2B April 6, 2020  -  JOSHUA P WARREN_OG_hX4tLPM0 - transcript (automated).pdf","Transcript Link")</f>
        <v>Transcript Link</v>
      </c>
      <c r="M752" s="2" t="str">
        <f>HYPERLINK("https://files.afu.se/Downloads/Transcripts/Fade%20to%20Black%20(Jimmy%20Church)/2020 04 06 - FADE TO BLACK Radio - FADE TO BLACK #Live Stream #F2B April 6, 2020  -  JOSHUA P WARREN_OG_hX4tLPM0 - transcript (automated).pdf","Transcript Link")</f>
        <v>Transcript Link</v>
      </c>
    </row>
    <row r="753" spans="1:13" ht="165">
      <c r="A753" s="1" t="s">
        <v>3618</v>
      </c>
      <c r="B753" s="1" t="s">
        <v>13</v>
      </c>
      <c r="C753" s="4" t="s">
        <v>3619</v>
      </c>
      <c r="D753" s="1" t="s">
        <v>3620</v>
      </c>
      <c r="E753" s="1" t="s">
        <v>3621</v>
      </c>
      <c r="F753" s="4" t="s">
        <v>5267</v>
      </c>
      <c r="G753" s="1" t="s">
        <v>17</v>
      </c>
      <c r="H753" s="1" t="s">
        <v>18</v>
      </c>
      <c r="I753" s="1" t="s">
        <v>19</v>
      </c>
      <c r="J753" s="1" t="s">
        <v>3622</v>
      </c>
      <c r="K753" s="1" t="s">
        <v>21</v>
      </c>
      <c r="L753" s="1" t="str">
        <f>HYPERLINK("https://files.afu.se/Downloads/Transcripts/Fade%20to%20Black%20(Jimmy%20Church)/2020 04 02 - FADE TO BLACK Radio - FADE TO BLACK #Live Stream #F2B April 2, 2020  -  Fadernight  OPEN LINES 747-228-2051_zxq9uZK9rWU - transcript (automated).pdf","Transcript Link")</f>
        <v>Transcript Link</v>
      </c>
      <c r="M753" s="2" t="str">
        <f>HYPERLINK("https://files.afu.se/Downloads/Transcripts/Fade%20to%20Black%20(Jimmy%20Church)/2020 04 02 - FADE TO BLACK Radio - FADE TO BLACK #Live Stream #F2B April 2, 2020  -  Fadernight  OPEN LINES 747-228-2051_zxq9uZK9rWU - transcript (automated).pdf","Transcript Link")</f>
        <v>Transcript Link</v>
      </c>
    </row>
    <row r="754" spans="1:13" ht="409.5">
      <c r="A754" s="1" t="s">
        <v>3623</v>
      </c>
      <c r="B754" s="1" t="s">
        <v>13</v>
      </c>
      <c r="C754" s="4" t="s">
        <v>3624</v>
      </c>
      <c r="D754" s="1" t="s">
        <v>3625</v>
      </c>
      <c r="E754" s="1" t="s">
        <v>3626</v>
      </c>
      <c r="F754" s="4" t="s">
        <v>5267</v>
      </c>
      <c r="G754" s="1" t="s">
        <v>17</v>
      </c>
      <c r="H754" s="1" t="s">
        <v>18</v>
      </c>
      <c r="I754" s="1" t="s">
        <v>19</v>
      </c>
      <c r="J754" s="1" t="s">
        <v>3627</v>
      </c>
      <c r="K754" s="1" t="s">
        <v>21</v>
      </c>
      <c r="L754" s="1">
        <v>0</v>
      </c>
      <c r="M754" s="2">
        <v>0</v>
      </c>
    </row>
    <row r="755" spans="1:13" ht="409.5">
      <c r="A755" s="1" t="s">
        <v>3623</v>
      </c>
      <c r="B755" s="1" t="s">
        <v>13</v>
      </c>
      <c r="C755" s="4" t="s">
        <v>3628</v>
      </c>
      <c r="D755" s="1" t="s">
        <v>3629</v>
      </c>
      <c r="E755" s="1" t="s">
        <v>3630</v>
      </c>
      <c r="F755" s="4" t="s">
        <v>5267</v>
      </c>
      <c r="G755" s="1" t="s">
        <v>17</v>
      </c>
      <c r="H755" s="1" t="s">
        <v>18</v>
      </c>
      <c r="I755" s="1" t="s">
        <v>19</v>
      </c>
      <c r="J755" s="1" t="s">
        <v>3631</v>
      </c>
      <c r="K755" s="1" t="s">
        <v>21</v>
      </c>
      <c r="L755" s="1">
        <v>0</v>
      </c>
      <c r="M755" s="2">
        <v>0</v>
      </c>
    </row>
    <row r="756" spans="1:13" ht="409.5">
      <c r="A756" s="1" t="s">
        <v>3632</v>
      </c>
      <c r="B756" s="1" t="s">
        <v>13</v>
      </c>
      <c r="C756" s="4" t="s">
        <v>3633</v>
      </c>
      <c r="D756" s="1" t="s">
        <v>3634</v>
      </c>
      <c r="E756" s="1" t="s">
        <v>3635</v>
      </c>
      <c r="F756" s="4" t="s">
        <v>5267</v>
      </c>
      <c r="G756" s="1" t="s">
        <v>17</v>
      </c>
      <c r="H756" s="1" t="s">
        <v>18</v>
      </c>
      <c r="I756" s="1" t="s">
        <v>19</v>
      </c>
      <c r="J756" s="1" t="s">
        <v>3636</v>
      </c>
      <c r="K756" s="1" t="s">
        <v>21</v>
      </c>
      <c r="L756" s="1" t="str">
        <f>HYPERLINK("https://files.afu.se/Downloads/Transcripts/Fade%20to%20Black%20(Jimmy%20Church)/2020 03 31 - FADE TO BLACK Radio - FADE TO BLACK #Live Stream #F2B March 30th, 2020  -  Quittspiracy   JASON QUITT_2fwHsx1TMk0 - transcript (automated).pdf","Transcript Link")</f>
        <v>Transcript Link</v>
      </c>
      <c r="M756" s="2" t="str">
        <f>HYPERLINK("https://files.afu.se/Downloads/Transcripts/Fade%20to%20Black%20(Jimmy%20Church)/2020 03 31 - FADE TO BLACK Radio - FADE TO BLACK #Live Stream #F2B March 30th, 2020  -  Quittspiracy   JASON QUITT_2fwHsx1TMk0 - transcript (automated).pdf","Transcript Link")</f>
        <v>Transcript Link</v>
      </c>
    </row>
    <row r="757" spans="1:13" ht="409.5">
      <c r="A757" s="1" t="s">
        <v>3637</v>
      </c>
      <c r="B757" s="1" t="s">
        <v>13</v>
      </c>
      <c r="C757" s="4" t="s">
        <v>3638</v>
      </c>
      <c r="D757" s="1" t="s">
        <v>3639</v>
      </c>
      <c r="E757" s="1" t="s">
        <v>3640</v>
      </c>
      <c r="F757" s="4" t="s">
        <v>5267</v>
      </c>
      <c r="G757" s="1" t="s">
        <v>17</v>
      </c>
      <c r="H757" s="1" t="s">
        <v>18</v>
      </c>
      <c r="I757" s="1" t="s">
        <v>19</v>
      </c>
      <c r="J757" s="1" t="s">
        <v>3641</v>
      </c>
      <c r="K757" s="1" t="s">
        <v>21</v>
      </c>
      <c r="L757" s="1" t="str">
        <f>HYPERLINK("https://files.afu.se/Downloads/Transcripts/Fade%20to%20Black%20(Jimmy%20Church)/2020 03 26 - FADE TO BLACK Radio - FADE TO BLACK #Live Stream #F2B March 26th, 2020  -  Chris Bledsoe   Open Lines_V-aYAmLXB-Q - transcript (automated).pdf","Transcript Link")</f>
        <v>Transcript Link</v>
      </c>
      <c r="M757" s="2" t="str">
        <f>HYPERLINK("https://files.afu.se/Downloads/Transcripts/Fade%20to%20Black%20(Jimmy%20Church)/2020 03 26 - FADE TO BLACK Radio - FADE TO BLACK #Live Stream #F2B March 26th, 2020  -  Chris Bledsoe   Open Lines_V-aYAmLXB-Q - transcript (automated).pdf","Transcript Link")</f>
        <v>Transcript Link</v>
      </c>
    </row>
    <row r="758" spans="1:13" ht="390">
      <c r="A758" s="1" t="s">
        <v>3642</v>
      </c>
      <c r="B758" s="1" t="s">
        <v>13</v>
      </c>
      <c r="C758" s="4" t="s">
        <v>3643</v>
      </c>
      <c r="D758" s="1" t="s">
        <v>3644</v>
      </c>
      <c r="E758" s="1" t="s">
        <v>3645</v>
      </c>
      <c r="F758" s="4" t="s">
        <v>5267</v>
      </c>
      <c r="G758" s="1" t="s">
        <v>17</v>
      </c>
      <c r="H758" s="1" t="s">
        <v>18</v>
      </c>
      <c r="I758" s="1" t="s">
        <v>19</v>
      </c>
      <c r="J758" s="1" t="s">
        <v>3646</v>
      </c>
      <c r="K758" s="1" t="s">
        <v>21</v>
      </c>
      <c r="L758" s="1" t="str">
        <f>HYPERLINK("https://files.afu.se/Downloads/Transcripts/Fade%20to%20Black%20(Jimmy%20Church)/2020 03 25 - FADE TO BLACK Radio - FADE TO BLACK #Live Stream #F2B March 25th, 2020  - Open Lines_luv2SRslR3E - transcript (automated).pdf","Transcript Link")</f>
        <v>Transcript Link</v>
      </c>
      <c r="M758" s="2" t="str">
        <f>HYPERLINK("https://files.afu.se/Downloads/Transcripts/Fade%20to%20Black%20(Jimmy%20Church)/2020 03 25 - FADE TO BLACK Radio - FADE TO BLACK #Live Stream #F2B March 25th, 2020  - Open Lines_luv2SRslR3E - transcript (automated).pdf","Transcript Link")</f>
        <v>Transcript Link</v>
      </c>
    </row>
    <row r="759" spans="1:13" ht="330">
      <c r="A759" s="1" t="s">
        <v>3647</v>
      </c>
      <c r="B759" s="1" t="s">
        <v>13</v>
      </c>
      <c r="C759" s="4" t="s">
        <v>3648</v>
      </c>
      <c r="D759" s="1" t="s">
        <v>3649</v>
      </c>
      <c r="E759" s="1" t="s">
        <v>3650</v>
      </c>
      <c r="F759" s="4" t="s">
        <v>5267</v>
      </c>
      <c r="G759" s="1" t="s">
        <v>17</v>
      </c>
      <c r="H759" s="1" t="s">
        <v>18</v>
      </c>
      <c r="I759" s="1" t="s">
        <v>19</v>
      </c>
      <c r="J759" s="1" t="s">
        <v>3651</v>
      </c>
      <c r="K759" s="1" t="s">
        <v>21</v>
      </c>
      <c r="L759" s="1" t="str">
        <f>HYPERLINK("https://files.afu.se/Downloads/Transcripts/Fade%20to%20Black%20(Jimmy%20Church)/2020 03 24 - FADE TO BLACK Radio - FADE TO BLACK #Live Stream #F2B March 23th, 2020  - #StayAtHome Block Party_5zYMcNMYDGk - transcript (automated).pdf","Transcript Link")</f>
        <v>Transcript Link</v>
      </c>
      <c r="M759" s="2" t="str">
        <f>HYPERLINK("https://files.afu.se/Downloads/Transcripts/Fade%20to%20Black%20(Jimmy%20Church)/2020 03 24 - FADE TO BLACK Radio - FADE TO BLACK #Live Stream #F2B March 23th, 2020  - #StayAtHome Block Party_5zYMcNMYDGk - transcript (automated).pdf","Transcript Link")</f>
        <v>Transcript Link</v>
      </c>
    </row>
    <row r="760" spans="1:13" ht="360">
      <c r="A760" s="1" t="s">
        <v>3652</v>
      </c>
      <c r="B760" s="1" t="s">
        <v>13</v>
      </c>
      <c r="C760" s="4" t="s">
        <v>3653</v>
      </c>
      <c r="D760" s="1" t="s">
        <v>3654</v>
      </c>
      <c r="E760" s="1" t="s">
        <v>3655</v>
      </c>
      <c r="F760" s="4" t="s">
        <v>5267</v>
      </c>
      <c r="G760" s="1" t="s">
        <v>17</v>
      </c>
      <c r="H760" s="1" t="s">
        <v>18</v>
      </c>
      <c r="I760" s="1" t="s">
        <v>19</v>
      </c>
      <c r="J760" s="1" t="s">
        <v>3656</v>
      </c>
      <c r="K760" s="1" t="s">
        <v>21</v>
      </c>
      <c r="L760" s="1" t="str">
        <f>HYPERLINK("https://files.afu.se/Downloads/Transcripts/Fade%20to%20Black%20(Jimmy%20Church)/2020 03 18 - FADE TO BLACK Radio - FADE TO BLACK #Live Stream #F2B March 18th, 2020  - first-time guest LORI SPAGNA._BKuovQLc5wE - transcript (automated).pdf","Transcript Link")</f>
        <v>Transcript Link</v>
      </c>
      <c r="M760" s="2" t="str">
        <f>HYPERLINK("https://files.afu.se/Downloads/Transcripts/Fade%20to%20Black%20(Jimmy%20Church)/2020 03 18 - FADE TO BLACK Radio - FADE TO BLACK #Live Stream #F2B March 18th, 2020  - first-time guest LORI SPAGNA._BKuovQLc5wE - transcript (automated).pdf","Transcript Link")</f>
        <v>Transcript Link</v>
      </c>
    </row>
    <row r="761" spans="1:13" ht="360">
      <c r="A761" s="1" t="s">
        <v>3657</v>
      </c>
      <c r="B761" s="1" t="s">
        <v>13</v>
      </c>
      <c r="C761" s="4" t="s">
        <v>3658</v>
      </c>
      <c r="D761" s="1" t="s">
        <v>3659</v>
      </c>
      <c r="E761" s="1" t="s">
        <v>3660</v>
      </c>
      <c r="F761" s="4" t="s">
        <v>5267</v>
      </c>
      <c r="G761" s="1" t="s">
        <v>17</v>
      </c>
      <c r="H761" s="1" t="s">
        <v>18</v>
      </c>
      <c r="I761" s="1" t="s">
        <v>19</v>
      </c>
      <c r="J761" s="1" t="s">
        <v>3661</v>
      </c>
      <c r="K761" s="1" t="s">
        <v>21</v>
      </c>
      <c r="L761" s="1" t="str">
        <f>HYPERLINK("https://files.afu.se/Downloads/Transcripts/Fade%20to%20Black%20(Jimmy%20Church)/2020 03 17 - FADE TO BLACK Radio - FADE TO BLACK #Live Stream #F2B March 17th, 2020 #Covid19 Open Lines._jJINqUHT534 - transcript (automated).pdf","Transcript Link")</f>
        <v>Transcript Link</v>
      </c>
      <c r="M761" s="2" t="str">
        <f>HYPERLINK("https://files.afu.se/Downloads/Transcripts/Fade%20to%20Black%20(Jimmy%20Church)/2020 03 17 - FADE TO BLACK Radio - FADE TO BLACK #Live Stream #F2B March 17th, 2020 #Covid19 Open Lines._jJINqUHT534 - transcript (automated).pdf","Transcript Link")</f>
        <v>Transcript Link</v>
      </c>
    </row>
    <row r="762" spans="1:13" ht="409.5">
      <c r="A762" s="1" t="s">
        <v>3657</v>
      </c>
      <c r="B762" s="1" t="s">
        <v>13</v>
      </c>
      <c r="C762" s="4" t="s">
        <v>3662</v>
      </c>
      <c r="D762" s="1" t="s">
        <v>3663</v>
      </c>
      <c r="E762" s="1" t="s">
        <v>3664</v>
      </c>
      <c r="F762" s="4" t="s">
        <v>5267</v>
      </c>
      <c r="G762" s="1" t="s">
        <v>17</v>
      </c>
      <c r="H762" s="1" t="s">
        <v>18</v>
      </c>
      <c r="I762" s="1" t="s">
        <v>19</v>
      </c>
      <c r="J762" s="1" t="s">
        <v>3665</v>
      </c>
      <c r="K762" s="1" t="s">
        <v>21</v>
      </c>
      <c r="L762" s="1" t="str">
        <f>HYPERLINK("https://files.afu.se/Downloads/Transcripts/Fade%20to%20Black%20(Jimmy%20Church)/2020 03 17 - FADE TO BLACK Radio - FADE TO BLACK #Live Stream #F2B March 16th, 2020 Dr. Steven Greer_sTQLuNKHgfc - transcript (automated).pdf","Transcript Link")</f>
        <v>Transcript Link</v>
      </c>
      <c r="M762" s="2" t="str">
        <f>HYPERLINK("https://files.afu.se/Downloads/Transcripts/Fade%20to%20Black%20(Jimmy%20Church)/2020 03 17 - FADE TO BLACK Radio - FADE TO BLACK #Live Stream #F2B March 16th, 2020 Dr. Steven Greer_sTQLuNKHgfc - transcript (automated).pdf","Transcript Link")</f>
        <v>Transcript Link</v>
      </c>
    </row>
    <row r="763" spans="1:13" ht="180">
      <c r="A763" s="1" t="s">
        <v>3666</v>
      </c>
      <c r="B763" s="1" t="s">
        <v>13</v>
      </c>
      <c r="C763" s="4" t="s">
        <v>3667</v>
      </c>
      <c r="D763" s="1" t="s">
        <v>3668</v>
      </c>
      <c r="E763" s="1" t="s">
        <v>3669</v>
      </c>
      <c r="F763" s="4" t="s">
        <v>5267</v>
      </c>
      <c r="G763" s="1" t="s">
        <v>17</v>
      </c>
      <c r="H763" s="1" t="s">
        <v>18</v>
      </c>
      <c r="I763" s="1" t="s">
        <v>19</v>
      </c>
      <c r="J763" s="1" t="s">
        <v>3670</v>
      </c>
      <c r="K763" s="1" t="s">
        <v>21</v>
      </c>
      <c r="L763" s="1" t="str">
        <f>HYPERLINK("https://files.afu.se/Downloads/Transcripts/Fade%20to%20Black%20(Jimmy%20Church)/2020 03 14 - FADE TO BLACK Radio - FADE TO BLACK #Live Stream #F2B March 12th, 2020 Open Lines_Kr2SugVU1Os - transcript (automated).pdf","Transcript Link")</f>
        <v>Transcript Link</v>
      </c>
      <c r="M763" s="2" t="str">
        <f>HYPERLINK("https://files.afu.se/Downloads/Transcripts/Fade%20to%20Black%20(Jimmy%20Church)/2020 03 14 - FADE TO BLACK Radio - FADE TO BLACK #Live Stream #F2B March 12th, 2020 Open Lines_Kr2SugVU1Os - transcript (automated).pdf","Transcript Link")</f>
        <v>Transcript Link</v>
      </c>
    </row>
    <row r="764" spans="1:13" ht="165">
      <c r="A764" s="1" t="s">
        <v>3671</v>
      </c>
      <c r="B764" s="1" t="s">
        <v>13</v>
      </c>
      <c r="C764" s="4" t="s">
        <v>3672</v>
      </c>
      <c r="D764" s="1" t="s">
        <v>3673</v>
      </c>
      <c r="E764" s="1" t="s">
        <v>3674</v>
      </c>
      <c r="F764" s="4" t="s">
        <v>5267</v>
      </c>
      <c r="G764" s="1" t="s">
        <v>17</v>
      </c>
      <c r="H764" s="1" t="s">
        <v>18</v>
      </c>
      <c r="I764" s="1" t="s">
        <v>19</v>
      </c>
      <c r="J764" s="1" t="s">
        <v>3675</v>
      </c>
      <c r="K764" s="1" t="s">
        <v>21</v>
      </c>
      <c r="L764" s="1" t="str">
        <f>HYPERLINK("https://files.afu.se/Downloads/Transcripts/Fade%20to%20Black%20(Jimmy%20Church)/2019 04 17 - FADE TO BLACK Radio - Ep. 1029 FADE to BLACK w  Karyn Reece    LIVE_mwCHejPjlq8 - transcript (automated).pdf","Transcript Link")</f>
        <v>Transcript Link</v>
      </c>
      <c r="M764" s="2" t="str">
        <f>HYPERLINK("https://files.afu.se/Downloads/Transcripts/Fade%20to%20Black%20(Jimmy%20Church)/2019 04 17 - FADE TO BLACK Radio - Ep. 1029 FADE to BLACK w  Karyn Reece    LIVE_mwCHejPjlq8 - transcript (automated).pdf","Transcript Link")</f>
        <v>Transcript Link</v>
      </c>
    </row>
    <row r="765" spans="1:13" ht="225">
      <c r="A765" s="1" t="s">
        <v>3676</v>
      </c>
      <c r="B765" s="1" t="s">
        <v>13</v>
      </c>
      <c r="C765" s="4" t="s">
        <v>3677</v>
      </c>
      <c r="D765" s="1" t="s">
        <v>3678</v>
      </c>
      <c r="E765" s="1" t="s">
        <v>3679</v>
      </c>
      <c r="F765" s="4" t="s">
        <v>5267</v>
      </c>
      <c r="G765" s="1" t="s">
        <v>17</v>
      </c>
      <c r="H765" s="1" t="s">
        <v>18</v>
      </c>
      <c r="I765" s="1" t="s">
        <v>19</v>
      </c>
      <c r="J765" s="1" t="s">
        <v>3680</v>
      </c>
      <c r="K765" s="1" t="s">
        <v>21</v>
      </c>
      <c r="L765" s="1" t="str">
        <f>HYPERLINK("https://files.afu.se/Downloads/Transcripts/Fade%20to%20Black%20(Jimmy%20Church)/2019 04 16 - FADE TO BLACK Radio - Ep. 1028 FADE to BLACK w  Bruce R. Fenton    LIVE_8M5K0qq3k6E - transcript (automated).pdf","Transcript Link")</f>
        <v>Transcript Link</v>
      </c>
      <c r="M765" s="2" t="str">
        <f>HYPERLINK("https://files.afu.se/Downloads/Transcripts/Fade%20to%20Black%20(Jimmy%20Church)/2019 04 16 - FADE TO BLACK Radio - Ep. 1028 FADE to BLACK w  Bruce R. Fenton    LIVE_8M5K0qq3k6E - transcript (automated).pdf","Transcript Link")</f>
        <v>Transcript Link</v>
      </c>
    </row>
    <row r="766" spans="1:13" ht="285">
      <c r="A766" s="1" t="s">
        <v>3681</v>
      </c>
      <c r="B766" s="1" t="s">
        <v>13</v>
      </c>
      <c r="C766" s="4" t="s">
        <v>3682</v>
      </c>
      <c r="D766" s="1" t="s">
        <v>3683</v>
      </c>
      <c r="E766" s="1" t="s">
        <v>3684</v>
      </c>
      <c r="F766" s="4" t="s">
        <v>5267</v>
      </c>
      <c r="G766" s="1" t="s">
        <v>17</v>
      </c>
      <c r="H766" s="1" t="s">
        <v>18</v>
      </c>
      <c r="I766" s="1" t="s">
        <v>19</v>
      </c>
      <c r="J766" s="1" t="s">
        <v>3685</v>
      </c>
      <c r="K766" s="1" t="s">
        <v>21</v>
      </c>
      <c r="L766" s="1" t="str">
        <f>HYPERLINK("https://files.afu.se/Downloads/Transcripts/Fade%20to%20Black%20(Jimmy%20Church)/2019 04 15 - FADE TO BLACK Radio - Ep. 1027 FADE to BLACK w  Billy Carson Part 4   Emerald Tablets    LIVE_K_soFPvjnqo - transcript (automated).pdf","Transcript Link")</f>
        <v>Transcript Link</v>
      </c>
      <c r="M766" s="2" t="str">
        <f>HYPERLINK("https://files.afu.se/Downloads/Transcripts/Fade%20to%20Black%20(Jimmy%20Church)/2019 04 15 - FADE TO BLACK Radio - Ep. 1027 FADE to BLACK w  Billy Carson Part 4   Emerald Tablets    LIVE_K_soFPvjnqo - transcript (automated).pdf","Transcript Link")</f>
        <v>Transcript Link</v>
      </c>
    </row>
    <row r="767" spans="1:13" ht="225">
      <c r="A767" s="1" t="s">
        <v>3686</v>
      </c>
      <c r="B767" s="1" t="s">
        <v>13</v>
      </c>
      <c r="C767" s="4" t="s">
        <v>3687</v>
      </c>
      <c r="D767" s="1" t="s">
        <v>3688</v>
      </c>
      <c r="E767" s="1" t="s">
        <v>3689</v>
      </c>
      <c r="F767" s="4" t="s">
        <v>5267</v>
      </c>
      <c r="G767" s="1" t="s">
        <v>17</v>
      </c>
      <c r="H767" s="1" t="s">
        <v>18</v>
      </c>
      <c r="I767" s="1" t="s">
        <v>19</v>
      </c>
      <c r="J767" s="1" t="s">
        <v>3690</v>
      </c>
      <c r="K767" s="1" t="s">
        <v>21</v>
      </c>
      <c r="L767" s="1" t="str">
        <f>HYPERLINK("https://files.afu.se/Downloads/Transcripts/Fade%20to%20Black%20(Jimmy%20Church)/2019 04 11 - FADE TO BLACK Radio - Ep. 1026 FADE to BLACK FADERNIGHT   Open Lines!    LIVE_Xcy3FpP4-hw - transcript (automated).pdf","Transcript Link")</f>
        <v>Transcript Link</v>
      </c>
      <c r="M767" s="2" t="str">
        <f>HYPERLINK("https://files.afu.se/Downloads/Transcripts/Fade%20to%20Black%20(Jimmy%20Church)/2019 04 11 - FADE TO BLACK Radio - Ep. 1026 FADE to BLACK FADERNIGHT   Open Lines!    LIVE_Xcy3FpP4-hw - transcript (automated).pdf","Transcript Link")</f>
        <v>Transcript Link</v>
      </c>
    </row>
    <row r="768" spans="1:13" ht="409.5">
      <c r="A768" s="1" t="s">
        <v>3691</v>
      </c>
      <c r="B768" s="1" t="s">
        <v>13</v>
      </c>
      <c r="C768" s="4" t="s">
        <v>3692</v>
      </c>
      <c r="D768" s="1" t="s">
        <v>3693</v>
      </c>
      <c r="E768" s="1" t="s">
        <v>3694</v>
      </c>
      <c r="F768" s="4" t="s">
        <v>5267</v>
      </c>
      <c r="G768" s="1" t="s">
        <v>17</v>
      </c>
      <c r="H768" s="1" t="s">
        <v>18</v>
      </c>
      <c r="I768" s="1" t="s">
        <v>19</v>
      </c>
      <c r="J768" s="1" t="s">
        <v>3695</v>
      </c>
      <c r="K768" s="1" t="s">
        <v>21</v>
      </c>
      <c r="L768" s="1" t="str">
        <f>HYPERLINK("https://files.afu.se/Downloads/Transcripts/Fade%20to%20Black%20(Jimmy%20Church)/2019 04 10 - FADE TO BLACK Radio - Ep. 1025 FADE to BLACK w  MJ Banias   The UFO People    LIVE_E3QUxmSZxbk - transcript (automated).pdf","Transcript Link")</f>
        <v>Transcript Link</v>
      </c>
      <c r="M768" s="2" t="str">
        <f>HYPERLINK("https://files.afu.se/Downloads/Transcripts/Fade%20to%20Black%20(Jimmy%20Church)/2019 04 10 - FADE TO BLACK Radio - Ep. 1025 FADE to BLACK w  MJ Banias   The UFO People    LIVE_E3QUxmSZxbk - transcript (automated).pdf","Transcript Link")</f>
        <v>Transcript Link</v>
      </c>
    </row>
    <row r="769" spans="1:13" ht="240">
      <c r="A769" s="1" t="s">
        <v>3696</v>
      </c>
      <c r="B769" s="1" t="s">
        <v>13</v>
      </c>
      <c r="C769" s="4" t="s">
        <v>3697</v>
      </c>
      <c r="D769" s="1" t="s">
        <v>3698</v>
      </c>
      <c r="E769" s="1" t="s">
        <v>3699</v>
      </c>
      <c r="F769" s="4" t="s">
        <v>5267</v>
      </c>
      <c r="G769" s="1" t="s">
        <v>17</v>
      </c>
      <c r="H769" s="1" t="s">
        <v>18</v>
      </c>
      <c r="I769" s="1" t="s">
        <v>19</v>
      </c>
      <c r="J769" s="1" t="s">
        <v>3700</v>
      </c>
      <c r="K769" s="1" t="s">
        <v>21</v>
      </c>
      <c r="L769" s="1" t="str">
        <f>HYPERLINK("https://files.afu.se/Downloads/Transcripts/Fade%20to%20Black%20(Jimmy%20Church)/2019 04 09 - FADE TO BLACK Radio - Ep. 1024 FADE to BLACK w  Adam Curry   Entangled Mandela Effect    LIVE_8Lq5Ky9w96k - transcript (automated).pdf","Transcript Link")</f>
        <v>Transcript Link</v>
      </c>
      <c r="M769" s="2" t="str">
        <f>HYPERLINK("https://files.afu.se/Downloads/Transcripts/Fade%20to%20Black%20(Jimmy%20Church)/2019 04 09 - FADE TO BLACK Radio - Ep. 1024 FADE to BLACK w  Adam Curry   Entangled Mandela Effect    LIVE_8Lq5Ky9w96k - transcript (automated).pdf","Transcript Link")</f>
        <v>Transcript Link</v>
      </c>
    </row>
    <row r="770" spans="1:13" ht="240">
      <c r="A770" s="1" t="s">
        <v>3701</v>
      </c>
      <c r="B770" s="1" t="s">
        <v>13</v>
      </c>
      <c r="C770" s="4" t="s">
        <v>3702</v>
      </c>
      <c r="D770" s="1" t="s">
        <v>3703</v>
      </c>
      <c r="E770" s="1" t="s">
        <v>3704</v>
      </c>
      <c r="F770" s="4" t="s">
        <v>5267</v>
      </c>
      <c r="G770" s="1" t="s">
        <v>17</v>
      </c>
      <c r="H770" s="1" t="s">
        <v>18</v>
      </c>
      <c r="I770" s="1" t="s">
        <v>19</v>
      </c>
      <c r="J770" s="1" t="s">
        <v>3705</v>
      </c>
      <c r="K770" s="1" t="s">
        <v>21</v>
      </c>
      <c r="L770" s="1" t="str">
        <f>HYPERLINK("https://files.afu.se/Downloads/Transcripts/Fade%20to%20Black%20(Jimmy%20Church)/2019 04 08 - FADE TO BLACK Radio - Ep. 1023 FADE to BLACK w  Billy Carson P3   Time is an Illusion    LIVE_rsaKSnWotIY - transcript (automated).pdf","Transcript Link")</f>
        <v>Transcript Link</v>
      </c>
      <c r="M770" s="2" t="str">
        <f>HYPERLINK("https://files.afu.se/Downloads/Transcripts/Fade%20to%20Black%20(Jimmy%20Church)/2019 04 08 - FADE TO BLACK Radio - Ep. 1023 FADE to BLACK w  Billy Carson P3   Time is an Illusion    LIVE_rsaKSnWotIY - transcript (automated).pdf","Transcript Link")</f>
        <v>Transcript Link</v>
      </c>
    </row>
    <row r="771" spans="1:13" ht="165">
      <c r="A771" s="1" t="s">
        <v>3706</v>
      </c>
      <c r="B771" s="1" t="s">
        <v>13</v>
      </c>
      <c r="C771" s="4" t="s">
        <v>3707</v>
      </c>
      <c r="D771" s="1" t="s">
        <v>3708</v>
      </c>
      <c r="E771" s="1" t="s">
        <v>3709</v>
      </c>
      <c r="F771" s="4" t="s">
        <v>5267</v>
      </c>
      <c r="G771" s="1" t="s">
        <v>17</v>
      </c>
      <c r="H771" s="1" t="s">
        <v>18</v>
      </c>
      <c r="I771" s="1" t="s">
        <v>19</v>
      </c>
      <c r="J771" s="1" t="s">
        <v>3710</v>
      </c>
      <c r="K771" s="1" t="s">
        <v>21</v>
      </c>
      <c r="L771" s="1" t="str">
        <f>HYPERLINK("https://files.afu.se/Downloads/Transcripts/Fade%20to%20Black%20(Jimmy%20Church)/2019 04 04 - FADE TO BLACK Radio - Ep. 1022 FADE to BLACK FADERNIGHT Open-Lines    LIVE_RdcSs1XXxYI - transcript (automated).pdf","Transcript Link")</f>
        <v>Transcript Link</v>
      </c>
      <c r="M771" s="2" t="str">
        <f>HYPERLINK("https://files.afu.se/Downloads/Transcripts/Fade%20to%20Black%20(Jimmy%20Church)/2019 04 04 - FADE TO BLACK Radio - Ep. 1022 FADE to BLACK FADERNIGHT Open-Lines    LIVE_RdcSs1XXxYI - transcript (automated).pdf","Transcript Link")</f>
        <v>Transcript Link</v>
      </c>
    </row>
    <row r="772" spans="1:13" ht="165">
      <c r="A772" s="1" t="s">
        <v>3711</v>
      </c>
      <c r="B772" s="1" t="s">
        <v>13</v>
      </c>
      <c r="C772" s="4" t="s">
        <v>3712</v>
      </c>
      <c r="D772" s="1" t="s">
        <v>3713</v>
      </c>
      <c r="E772" s="1" t="s">
        <v>3714</v>
      </c>
      <c r="F772" s="4" t="s">
        <v>5267</v>
      </c>
      <c r="G772" s="1" t="s">
        <v>17</v>
      </c>
      <c r="H772" s="1" t="s">
        <v>18</v>
      </c>
      <c r="I772" s="1" t="s">
        <v>19</v>
      </c>
      <c r="J772" s="1" t="s">
        <v>3715</v>
      </c>
      <c r="K772" s="1" t="s">
        <v>21</v>
      </c>
      <c r="L772" s="1" t="str">
        <f>HYPERLINK("https://files.afu.se/Downloads/Transcripts/Fade%20to%20Black%20(Jimmy%20Church)/2019 04 03 - FADE TO BLACK Radio - Ep. 1021 FADE to BLACK w  Dr. Heather Lynn   Evil Archaeology    LIVE_zfD17-CNY9k - transcript (automated).pdf","Transcript Link")</f>
        <v>Transcript Link</v>
      </c>
      <c r="M772" s="2" t="str">
        <f>HYPERLINK("https://files.afu.se/Downloads/Transcripts/Fade%20to%20Black%20(Jimmy%20Church)/2019 04 03 - FADE TO BLACK Radio - Ep. 1021 FADE to BLACK w  Dr. Heather Lynn   Evil Archaeology    LIVE_zfD17-CNY9k - transcript (automated).pdf","Transcript Link")</f>
        <v>Transcript Link</v>
      </c>
    </row>
    <row r="773" spans="1:13" ht="165">
      <c r="A773" s="1" t="s">
        <v>3716</v>
      </c>
      <c r="B773" s="1" t="s">
        <v>13</v>
      </c>
      <c r="C773" s="4" t="s">
        <v>3717</v>
      </c>
      <c r="D773" s="1" t="s">
        <v>3718</v>
      </c>
      <c r="E773" s="1" t="s">
        <v>3719</v>
      </c>
      <c r="F773" s="4" t="s">
        <v>5267</v>
      </c>
      <c r="G773" s="1" t="s">
        <v>17</v>
      </c>
      <c r="H773" s="1" t="s">
        <v>18</v>
      </c>
      <c r="I773" s="1" t="s">
        <v>19</v>
      </c>
      <c r="J773" s="1" t="s">
        <v>3720</v>
      </c>
      <c r="K773" s="1" t="s">
        <v>21</v>
      </c>
      <c r="L773" s="1" t="str">
        <f>HYPERLINK("https://files.afu.se/Downloads/Transcripts/Fade%20to%20Black%20(Jimmy%20Church)/2019 04 02 - FADE TO BLACK Radio - Ep. 1020 FADE to BLACK w  Billy Carson   The Halls of Amenti P2     LIVE_3NDKbNtdye4 - transcript (automated).pdf","Transcript Link")</f>
        <v>Transcript Link</v>
      </c>
      <c r="M773" s="2" t="str">
        <f>HYPERLINK("https://files.afu.se/Downloads/Transcripts/Fade%20to%20Black%20(Jimmy%20Church)/2019 04 02 - FADE TO BLACK Radio - Ep. 1020 FADE to BLACK w  Billy Carson   The Halls of Amenti P2     LIVE_3NDKbNtdye4 - transcript (automated).pdf","Transcript Link")</f>
        <v>Transcript Link</v>
      </c>
    </row>
    <row r="774" spans="1:13" ht="165">
      <c r="A774" s="1" t="s">
        <v>3721</v>
      </c>
      <c r="B774" s="1" t="s">
        <v>13</v>
      </c>
      <c r="C774" s="4" t="s">
        <v>3722</v>
      </c>
      <c r="D774" s="1" t="s">
        <v>3723</v>
      </c>
      <c r="E774" s="1" t="s">
        <v>3724</v>
      </c>
      <c r="F774" s="4" t="s">
        <v>5267</v>
      </c>
      <c r="G774" s="1" t="s">
        <v>17</v>
      </c>
      <c r="H774" s="1" t="s">
        <v>18</v>
      </c>
      <c r="I774" s="1" t="s">
        <v>19</v>
      </c>
      <c r="J774" s="1" t="s">
        <v>3725</v>
      </c>
      <c r="K774" s="1" t="s">
        <v>21</v>
      </c>
      <c r="L774" s="1" t="str">
        <f>HYPERLINK("https://files.afu.se/Downloads/Transcripts/Fade%20to%20Black%20(Jimmy%20Church)/2019 04 01 - FADE TO BLACK Radio - Ep. 1019 FADE to BLACK w  Alex Mistretta  Open-Lines     LIVE_8eRZRwKiWT8 - transcript (automated).pdf","Transcript Link")</f>
        <v>Transcript Link</v>
      </c>
      <c r="M774" s="2" t="str">
        <f>HYPERLINK("https://files.afu.se/Downloads/Transcripts/Fade%20to%20Black%20(Jimmy%20Church)/2019 04 01 - FADE TO BLACK Radio - Ep. 1019 FADE to BLACK w  Alex Mistretta  Open-Lines     LIVE_8eRZRwKiWT8 - transcript (automated).pdf","Transcript Link")</f>
        <v>Transcript Link</v>
      </c>
    </row>
    <row r="775" spans="1:13" ht="180">
      <c r="A775" s="1" t="s">
        <v>3726</v>
      </c>
      <c r="B775" s="1" t="s">
        <v>13</v>
      </c>
      <c r="C775" s="4" t="s">
        <v>3727</v>
      </c>
      <c r="D775" s="1" t="s">
        <v>3728</v>
      </c>
      <c r="E775" s="1" t="s">
        <v>3729</v>
      </c>
      <c r="F775" s="4" t="s">
        <v>5267</v>
      </c>
      <c r="G775" s="1" t="s">
        <v>17</v>
      </c>
      <c r="H775" s="1" t="s">
        <v>18</v>
      </c>
      <c r="I775" s="1" t="s">
        <v>19</v>
      </c>
      <c r="J775" s="1" t="s">
        <v>3730</v>
      </c>
      <c r="K775" s="1" t="s">
        <v>21</v>
      </c>
      <c r="L775" s="1" t="str">
        <f>HYPERLINK("https://files.afu.se/Downloads/Transcripts/Fade%20to%20Black%20(Jimmy%20Church)/2019 03 28 - FADE TO BLACK Radio - Ep. 1018 FADE to BLACK FADERNIGHT   Open-Lines     LIVE_l0SpTbJ1WvQ - transcript (automated).pdf","Transcript Link")</f>
        <v>Transcript Link</v>
      </c>
      <c r="M775" s="2" t="str">
        <f>HYPERLINK("https://files.afu.se/Downloads/Transcripts/Fade%20to%20Black%20(Jimmy%20Church)/2019 03 28 - FADE TO BLACK Radio - Ep. 1018 FADE to BLACK FADERNIGHT   Open-Lines     LIVE_l0SpTbJ1WvQ - transcript (automated).pdf","Transcript Link")</f>
        <v>Transcript Link</v>
      </c>
    </row>
    <row r="776" spans="1:13" ht="165">
      <c r="A776" s="1" t="s">
        <v>3731</v>
      </c>
      <c r="B776" s="1" t="s">
        <v>13</v>
      </c>
      <c r="C776" s="4" t="s">
        <v>3732</v>
      </c>
      <c r="D776" s="1" t="s">
        <v>3733</v>
      </c>
      <c r="E776" s="1" t="s">
        <v>3734</v>
      </c>
      <c r="F776" s="4" t="s">
        <v>5267</v>
      </c>
      <c r="G776" s="1" t="s">
        <v>17</v>
      </c>
      <c r="H776" s="1" t="s">
        <v>18</v>
      </c>
      <c r="I776" s="1" t="s">
        <v>19</v>
      </c>
      <c r="J776" s="1" t="s">
        <v>3735</v>
      </c>
      <c r="K776" s="1" t="s">
        <v>21</v>
      </c>
      <c r="L776" s="1" t="str">
        <f>HYPERLINK("https://files.afu.se/Downloads/Transcripts/Fade%20to%20Black%20(Jimmy%20Church)/2019 03 27 - FADE TO BLACK Radio - Ep. 1017 FADE to BLACK w  John Greenewald   Inside the Black Vault     LIVE_zQsbY6OCXgM - transcript (automated).pdf","Transcript Link")</f>
        <v>Transcript Link</v>
      </c>
      <c r="M776" s="2" t="str">
        <f>HYPERLINK("https://files.afu.se/Downloads/Transcripts/Fade%20to%20Black%20(Jimmy%20Church)/2019 03 27 - FADE TO BLACK Radio - Ep. 1017 FADE to BLACK w  John Greenewald   Inside the Black Vault     LIVE_zQsbY6OCXgM - transcript (automated).pdf","Transcript Link")</f>
        <v>Transcript Link</v>
      </c>
    </row>
    <row r="777" spans="1:13" ht="180">
      <c r="A777" s="1" t="s">
        <v>3736</v>
      </c>
      <c r="B777" s="1" t="s">
        <v>13</v>
      </c>
      <c r="C777" s="4" t="s">
        <v>3737</v>
      </c>
      <c r="D777" s="1" t="s">
        <v>3738</v>
      </c>
      <c r="E777" s="1" t="s">
        <v>3739</v>
      </c>
      <c r="F777" s="4" t="s">
        <v>5267</v>
      </c>
      <c r="G777" s="1" t="s">
        <v>17</v>
      </c>
      <c r="H777" s="1" t="s">
        <v>18</v>
      </c>
      <c r="I777" s="1" t="s">
        <v>19</v>
      </c>
      <c r="J777" s="1" t="s">
        <v>3740</v>
      </c>
      <c r="K777" s="1" t="s">
        <v>21</v>
      </c>
      <c r="L777" s="1" t="str">
        <f>HYPERLINK("https://files.afu.se/Downloads/Transcripts/Fade%20to%20Black%20(Jimmy%20Church)/2019 03 26 - FADE TO BLACK Radio - Ep. 1016 FADE to BLACK w  An0maly   Fake News and the Media     LIVE_UvVqXxu0_IA - transcript (automated).pdf","Transcript Link")</f>
        <v>Transcript Link</v>
      </c>
      <c r="M777" s="2" t="str">
        <f>HYPERLINK("https://files.afu.se/Downloads/Transcripts/Fade%20to%20Black%20(Jimmy%20Church)/2019 03 26 - FADE TO BLACK Radio - Ep. 1016 FADE to BLACK w  An0maly   Fake News and the Media     LIVE_UvVqXxu0_IA - transcript (automated).pdf","Transcript Link")</f>
        <v>Transcript Link</v>
      </c>
    </row>
    <row r="778" spans="1:13" ht="210">
      <c r="A778" s="1" t="s">
        <v>3741</v>
      </c>
      <c r="B778" s="1" t="s">
        <v>13</v>
      </c>
      <c r="C778" s="4" t="s">
        <v>3742</v>
      </c>
      <c r="D778" s="1" t="s">
        <v>3743</v>
      </c>
      <c r="E778" s="1" t="s">
        <v>3744</v>
      </c>
      <c r="F778" s="4" t="s">
        <v>5267</v>
      </c>
      <c r="G778" s="1" t="s">
        <v>17</v>
      </c>
      <c r="H778" s="1" t="s">
        <v>18</v>
      </c>
      <c r="I778" s="1" t="s">
        <v>19</v>
      </c>
      <c r="J778" s="1" t="s">
        <v>3745</v>
      </c>
      <c r="K778" s="1" t="s">
        <v>21</v>
      </c>
      <c r="L778" s="1" t="str">
        <f>HYPERLINK("https://files.afu.se/Downloads/Transcripts/Fade%20to%20Black%20(Jimmy%20Church)/2019 03 25 - FADE TO BLACK Radio - Ep. 1015 FADE to BLACK w  Billy Carson   History of the Emerald Tablets     LIVE_Jpmk7ozu9s4 - transcript (automated).pdf","Transcript Link")</f>
        <v>Transcript Link</v>
      </c>
      <c r="M778" s="2" t="str">
        <f>HYPERLINK("https://files.afu.se/Downloads/Transcripts/Fade%20to%20Black%20(Jimmy%20Church)/2019 03 25 - FADE TO BLACK Radio - Ep. 1015 FADE to BLACK w  Billy Carson   History of the Emerald Tablets     LIVE_Jpmk7ozu9s4 - transcript (automated).pdf","Transcript Link")</f>
        <v>Transcript Link</v>
      </c>
    </row>
    <row r="779" spans="1:13" ht="165">
      <c r="A779" s="1" t="s">
        <v>3746</v>
      </c>
      <c r="B779" s="1" t="s">
        <v>13</v>
      </c>
      <c r="C779" s="4" t="s">
        <v>3747</v>
      </c>
      <c r="D779" s="1" t="s">
        <v>3748</v>
      </c>
      <c r="E779" s="1" t="s">
        <v>3749</v>
      </c>
      <c r="F779" s="4" t="s">
        <v>5267</v>
      </c>
      <c r="G779" s="1" t="s">
        <v>17</v>
      </c>
      <c r="H779" s="1" t="s">
        <v>18</v>
      </c>
      <c r="I779" s="1" t="s">
        <v>19</v>
      </c>
      <c r="J779" s="1" t="s">
        <v>3750</v>
      </c>
      <c r="K779" s="1" t="s">
        <v>21</v>
      </c>
      <c r="L779" s="1" t="str">
        <f>HYPERLINK("https://files.afu.se/Downloads/Transcripts/Fade%20to%20Black%20(Jimmy%20Church)/2019 03 21 - FADE TO BLACK Radio - Ep. 1014 FADE to BLACK FADERNIGHT Open-Lines!     LIVE_W2cj0FMKeXo - transcript (automated).pdf","Transcript Link")</f>
        <v>Transcript Link</v>
      </c>
      <c r="M779" s="2" t="str">
        <f>HYPERLINK("https://files.afu.se/Downloads/Transcripts/Fade%20to%20Black%20(Jimmy%20Church)/2019 03 21 - FADE TO BLACK Radio - Ep. 1014 FADE to BLACK FADERNIGHT Open-Lines!     LIVE_W2cj0FMKeXo - transcript (automated).pdf","Transcript Link")</f>
        <v>Transcript Link</v>
      </c>
    </row>
    <row r="780" spans="1:13" ht="165">
      <c r="A780" s="1" t="s">
        <v>3751</v>
      </c>
      <c r="B780" s="1" t="s">
        <v>13</v>
      </c>
      <c r="C780" s="4" t="s">
        <v>3752</v>
      </c>
      <c r="D780" s="1" t="s">
        <v>3753</v>
      </c>
      <c r="E780" s="1" t="s">
        <v>3754</v>
      </c>
      <c r="F780" s="4" t="s">
        <v>5267</v>
      </c>
      <c r="G780" s="1" t="s">
        <v>17</v>
      </c>
      <c r="H780" s="1" t="s">
        <v>18</v>
      </c>
      <c r="I780" s="1" t="s">
        <v>19</v>
      </c>
      <c r="J780" s="1" t="s">
        <v>3755</v>
      </c>
      <c r="K780" s="1" t="s">
        <v>21</v>
      </c>
      <c r="L780" s="1" t="str">
        <f>HYPERLINK("https://files.afu.se/Downloads/Transcripts/Fade%20to%20Black%20(Jimmy%20Church)/2019 03 20 - FADE TO BLACK Radio - Ep. 1013 FADE to BLACK w  JJ and Desiree Hurtak   Giza's Industrial Complex     LIVE_UtrPCZqQTF4 - transcript (automated).pdf","Transcript Link")</f>
        <v>Transcript Link</v>
      </c>
      <c r="M780" s="2" t="str">
        <f>HYPERLINK("https://files.afu.se/Downloads/Transcripts/Fade%20to%20Black%20(Jimmy%20Church)/2019 03 20 - FADE TO BLACK Radio - Ep. 1013 FADE to BLACK w  JJ and Desiree Hurtak   Giza's Industrial Complex     LIVE_UtrPCZqQTF4 - transcript (automated).pdf","Transcript Link")</f>
        <v>Transcript Link</v>
      </c>
    </row>
    <row r="781" spans="1:13" ht="165">
      <c r="A781" s="1" t="s">
        <v>3756</v>
      </c>
      <c r="B781" s="1" t="s">
        <v>13</v>
      </c>
      <c r="C781" s="4" t="s">
        <v>3757</v>
      </c>
      <c r="D781" s="1" t="s">
        <v>3758</v>
      </c>
      <c r="E781" s="1" t="s">
        <v>3759</v>
      </c>
      <c r="F781" s="4" t="s">
        <v>5267</v>
      </c>
      <c r="G781" s="1" t="s">
        <v>17</v>
      </c>
      <c r="H781" s="1" t="s">
        <v>18</v>
      </c>
      <c r="I781" s="1" t="s">
        <v>19</v>
      </c>
      <c r="J781" s="1" t="s">
        <v>3760</v>
      </c>
      <c r="K781" s="1" t="s">
        <v>21</v>
      </c>
      <c r="L781" s="1" t="str">
        <f>HYPERLINK("https://files.afu.se/Downloads/Transcripts/Fade%20to%20Black%20(Jimmy%20Church)/2019 03 19 - FADE TO BLACK Radio - Ep. 1012 FADE to BLACK w  Riz Virk   The Simulation Hypothesis     LIVE_FZTTJbAunWo - transcript (automated).pdf","Transcript Link")</f>
        <v>Transcript Link</v>
      </c>
      <c r="M781" s="2" t="str">
        <f>HYPERLINK("https://files.afu.se/Downloads/Transcripts/Fade%20to%20Black%20(Jimmy%20Church)/2019 03 19 - FADE TO BLACK Radio - Ep. 1012 FADE to BLACK w  Riz Virk   The Simulation Hypothesis     LIVE_FZTTJbAunWo - transcript (automated).pdf","Transcript Link")</f>
        <v>Transcript Link</v>
      </c>
    </row>
    <row r="782" spans="1:13" ht="165">
      <c r="A782" s="1" t="s">
        <v>3761</v>
      </c>
      <c r="B782" s="1" t="s">
        <v>13</v>
      </c>
      <c r="C782" s="4" t="s">
        <v>3762</v>
      </c>
      <c r="D782" s="1" t="s">
        <v>3763</v>
      </c>
      <c r="E782" s="1" t="s">
        <v>3764</v>
      </c>
      <c r="F782" s="4" t="s">
        <v>5267</v>
      </c>
      <c r="G782" s="1" t="s">
        <v>17</v>
      </c>
      <c r="H782" s="1" t="s">
        <v>18</v>
      </c>
      <c r="I782" s="1" t="s">
        <v>19</v>
      </c>
      <c r="J782" s="1" t="s">
        <v>3765</v>
      </c>
      <c r="K782" s="1" t="s">
        <v>21</v>
      </c>
      <c r="L782" s="1" t="str">
        <f>HYPERLINK("https://files.afu.se/Downloads/Transcripts/Fade%20to%20Black%20(Jimmy%20Church)/2019 03 18 - FADE TO BLACK Radio - Ep. 1011 FADE to BLACK w  Russell Targ, Lance Mungia     LIVE_IZEoDFX_wdE - transcript (automated).pdf","Transcript Link")</f>
        <v>Transcript Link</v>
      </c>
      <c r="M782" s="2" t="str">
        <f>HYPERLINK("https://files.afu.se/Downloads/Transcripts/Fade%20to%20Black%20(Jimmy%20Church)/2019 03 18 - FADE TO BLACK Radio - Ep. 1011 FADE to BLACK w  Russell Targ, Lance Mungia     LIVE_IZEoDFX_wdE - transcript (automated).pdf","Transcript Link")</f>
        <v>Transcript Link</v>
      </c>
    </row>
    <row r="783" spans="1:13" ht="165">
      <c r="A783" s="1" t="s">
        <v>3766</v>
      </c>
      <c r="B783" s="1" t="s">
        <v>13</v>
      </c>
      <c r="C783" s="4" t="s">
        <v>3767</v>
      </c>
      <c r="D783" s="1" t="s">
        <v>3768</v>
      </c>
      <c r="E783" s="1" t="s">
        <v>3769</v>
      </c>
      <c r="F783" s="4" t="s">
        <v>5267</v>
      </c>
      <c r="G783" s="1" t="s">
        <v>17</v>
      </c>
      <c r="H783" s="1" t="s">
        <v>18</v>
      </c>
      <c r="I783" s="1" t="s">
        <v>19</v>
      </c>
      <c r="J783" s="1" t="s">
        <v>3770</v>
      </c>
      <c r="K783" s="1" t="s">
        <v>21</v>
      </c>
      <c r="L783" s="1" t="str">
        <f>HYPERLINK("https://files.afu.se/Downloads/Transcripts/Fade%20to%20Black%20(Jimmy%20Church)/2019 03 14 - FADE TO BLACK Radio - Ep. 1010 FADE to BLACK FADERNIGHT   Open-Lines     LIVE_4CaBLUdzYHE - transcript (automated).pdf","Transcript Link")</f>
        <v>Transcript Link</v>
      </c>
      <c r="M783" s="2" t="str">
        <f>HYPERLINK("https://files.afu.se/Downloads/Transcripts/Fade%20to%20Black%20(Jimmy%20Church)/2019 03 14 - FADE TO BLACK Radio - Ep. 1010 FADE to BLACK FADERNIGHT   Open-Lines     LIVE_4CaBLUdzYHE - transcript (automated).pdf","Transcript Link")</f>
        <v>Transcript Link</v>
      </c>
    </row>
    <row r="784" spans="1:13" ht="165">
      <c r="A784" s="1" t="s">
        <v>3771</v>
      </c>
      <c r="B784" s="1" t="s">
        <v>13</v>
      </c>
      <c r="C784" s="4" t="s">
        <v>3772</v>
      </c>
      <c r="D784" s="1" t="s">
        <v>3773</v>
      </c>
      <c r="E784" s="1" t="s">
        <v>3774</v>
      </c>
      <c r="F784" s="4" t="s">
        <v>5267</v>
      </c>
      <c r="G784" s="1" t="s">
        <v>17</v>
      </c>
      <c r="H784" s="1" t="s">
        <v>18</v>
      </c>
      <c r="I784" s="1" t="s">
        <v>19</v>
      </c>
      <c r="J784" s="1" t="s">
        <v>3775</v>
      </c>
      <c r="K784" s="1" t="s">
        <v>21</v>
      </c>
      <c r="L784" s="1" t="str">
        <f>HYPERLINK("https://files.afu.se/Downloads/Transcripts/Fade%20to%20Black%20(Jimmy%20Church)/2019 03 13 - FADE TO BLACK Radio - Ep. 1009 FADE to BLACK w  Maureen St. Germain    LIVE_6hc-J5ByjKc - transcript (automated).pdf","Transcript Link")</f>
        <v>Transcript Link</v>
      </c>
      <c r="M784" s="2" t="str">
        <f>HYPERLINK("https://files.afu.se/Downloads/Transcripts/Fade%20to%20Black%20(Jimmy%20Church)/2019 03 13 - FADE TO BLACK Radio - Ep. 1009 FADE to BLACK w  Maureen St. Germain    LIVE_6hc-J5ByjKc - transcript (automated).pdf","Transcript Link")</f>
        <v>Transcript Link</v>
      </c>
    </row>
    <row r="785" spans="1:13" ht="195">
      <c r="A785" s="1" t="s">
        <v>3776</v>
      </c>
      <c r="B785" s="1" t="s">
        <v>13</v>
      </c>
      <c r="C785" s="4" t="s">
        <v>3777</v>
      </c>
      <c r="D785" s="1" t="s">
        <v>3778</v>
      </c>
      <c r="E785" s="1" t="s">
        <v>3779</v>
      </c>
      <c r="F785" s="4" t="s">
        <v>5267</v>
      </c>
      <c r="G785" s="1" t="s">
        <v>17</v>
      </c>
      <c r="H785" s="1" t="s">
        <v>18</v>
      </c>
      <c r="I785" s="1" t="s">
        <v>19</v>
      </c>
      <c r="J785" s="1" t="s">
        <v>3780</v>
      </c>
      <c r="K785" s="1" t="s">
        <v>21</v>
      </c>
      <c r="L785" s="1" t="str">
        <f>HYPERLINK("https://files.afu.se/Downloads/Transcripts/Fade%20to%20Black%20(Jimmy%20Church)/2019 03 12 - FADE TO BLACK Radio - Ep. 1008 FADE to BLACK w  Brad Olsen    LIVE_-baeyp6wSvk - transcript (automated).pdf","Transcript Link")</f>
        <v>Transcript Link</v>
      </c>
      <c r="M785" s="2" t="str">
        <f>HYPERLINK("https://files.afu.se/Downloads/Transcripts/Fade%20to%20Black%20(Jimmy%20Church)/2019 03 12 - FADE TO BLACK Radio - Ep. 1008 FADE to BLACK w  Brad Olsen    LIVE_-baeyp6wSvk - transcript (automated).pdf","Transcript Link")</f>
        <v>Transcript Link</v>
      </c>
    </row>
    <row r="786" spans="1:13" ht="195">
      <c r="A786" s="1" t="s">
        <v>3776</v>
      </c>
      <c r="B786" s="1" t="s">
        <v>13</v>
      </c>
      <c r="C786" s="4" t="s">
        <v>3781</v>
      </c>
      <c r="D786" s="1" t="s">
        <v>3778</v>
      </c>
      <c r="E786" s="1" t="s">
        <v>3779</v>
      </c>
      <c r="F786" s="4" t="s">
        <v>5267</v>
      </c>
      <c r="G786" s="1" t="s">
        <v>17</v>
      </c>
      <c r="H786" s="1" t="s">
        <v>18</v>
      </c>
      <c r="I786" s="1" t="s">
        <v>19</v>
      </c>
      <c r="J786" s="1" t="s">
        <v>3782</v>
      </c>
      <c r="K786" s="1" t="s">
        <v>21</v>
      </c>
      <c r="L786" s="1" t="str">
        <f>HYPERLINK("https://files.afu.se/Downloads/Transcripts/Fade%20to%20Black%20(Jimmy%20Church)/2019 03 12 - FADE TO BLACK Radio - Ep. 1008 FADE to BLACK w  Brad Olsen    LIVE_U-GUWH7mLlM - transcript (automated).pdf","Transcript Link")</f>
        <v>Transcript Link</v>
      </c>
      <c r="M786" s="2" t="str">
        <f>HYPERLINK("https://files.afu.se/Downloads/Transcripts/Fade%20to%20Black%20(Jimmy%20Church)/2019 03 12 - FADE TO BLACK Radio - Ep. 1008 FADE to BLACK w  Brad Olsen    LIVE_U-GUWH7mLlM - transcript (automated).pdf","Transcript Link")</f>
        <v>Transcript Link</v>
      </c>
    </row>
    <row r="787" spans="1:13" ht="180">
      <c r="A787" s="1" t="s">
        <v>3783</v>
      </c>
      <c r="B787" s="1" t="s">
        <v>13</v>
      </c>
      <c r="C787" s="4" t="s">
        <v>3784</v>
      </c>
      <c r="D787" s="1" t="s">
        <v>3785</v>
      </c>
      <c r="E787" s="1" t="s">
        <v>3786</v>
      </c>
      <c r="F787" s="4" t="s">
        <v>5267</v>
      </c>
      <c r="G787" s="1" t="s">
        <v>17</v>
      </c>
      <c r="H787" s="1" t="s">
        <v>18</v>
      </c>
      <c r="I787" s="1" t="s">
        <v>19</v>
      </c>
      <c r="J787" s="1" t="s">
        <v>3787</v>
      </c>
      <c r="K787" s="1" t="s">
        <v>21</v>
      </c>
      <c r="L787" s="1" t="str">
        <f>HYPERLINK("https://files.afu.se/Downloads/Transcripts/Fade%20to%20Black%20(Jimmy%20Church)/2019 03 07 - FADE TO BLACK Radio - Ep. 1007 FADE to BLACK FADERNIGHT   Open-Lines!    LIVE_LbOfu67dkSQ - transcript (automated).pdf","Transcript Link")</f>
        <v>Transcript Link</v>
      </c>
      <c r="M787" s="2" t="str">
        <f>HYPERLINK("https://files.afu.se/Downloads/Transcripts/Fade%20to%20Black%20(Jimmy%20Church)/2019 03 07 - FADE TO BLACK Radio - Ep. 1007 FADE to BLACK FADERNIGHT   Open-Lines!    LIVE_LbOfu67dkSQ - transcript (automated).pdf","Transcript Link")</f>
        <v>Transcript Link</v>
      </c>
    </row>
    <row r="788" spans="1:13" ht="180">
      <c r="A788" s="1" t="s">
        <v>3788</v>
      </c>
      <c r="B788" s="1" t="s">
        <v>13</v>
      </c>
      <c r="C788" s="4" t="s">
        <v>3789</v>
      </c>
      <c r="D788" s="1" t="s">
        <v>3790</v>
      </c>
      <c r="E788" s="1" t="s">
        <v>3791</v>
      </c>
      <c r="F788" s="4" t="s">
        <v>5267</v>
      </c>
      <c r="G788" s="1" t="s">
        <v>17</v>
      </c>
      <c r="H788" s="1" t="s">
        <v>18</v>
      </c>
      <c r="I788" s="1" t="s">
        <v>19</v>
      </c>
      <c r="J788" s="1" t="s">
        <v>3792</v>
      </c>
      <c r="K788" s="1" t="s">
        <v>21</v>
      </c>
      <c r="L788" s="1" t="str">
        <f>HYPERLINK("https://files.afu.se/Downloads/Transcripts/Fade%20to%20Black%20(Jimmy%20Church)/2019 03 06 - FADE TO BLACK Radio - Ep. 1006 FADE to BLACK SoulTech Special Event     LIVE_pkpEUyM3qoo - transcript (automated).pdf","Transcript Link")</f>
        <v>Transcript Link</v>
      </c>
      <c r="M788" s="2" t="str">
        <f>HYPERLINK("https://files.afu.se/Downloads/Transcripts/Fade%20to%20Black%20(Jimmy%20Church)/2019 03 06 - FADE TO BLACK Radio - Ep. 1006 FADE to BLACK SoulTech Special Event     LIVE_pkpEUyM3qoo - transcript (automated).pdf","Transcript Link")</f>
        <v>Transcript Link</v>
      </c>
    </row>
    <row r="789" spans="1:13" ht="180">
      <c r="A789" s="1" t="s">
        <v>3793</v>
      </c>
      <c r="B789" s="1" t="s">
        <v>13</v>
      </c>
      <c r="C789" s="4" t="s">
        <v>3794</v>
      </c>
      <c r="D789" s="1" t="s">
        <v>3795</v>
      </c>
      <c r="E789" s="1" t="s">
        <v>3796</v>
      </c>
      <c r="F789" s="4" t="s">
        <v>5267</v>
      </c>
      <c r="G789" s="1" t="s">
        <v>17</v>
      </c>
      <c r="H789" s="1" t="s">
        <v>18</v>
      </c>
      <c r="I789" s="1" t="s">
        <v>19</v>
      </c>
      <c r="J789" s="1" t="s">
        <v>3797</v>
      </c>
      <c r="K789" s="1" t="s">
        <v>21</v>
      </c>
      <c r="L789" s="1" t="str">
        <f>HYPERLINK("https://files.afu.se/Downloads/Transcripts/Fade%20to%20Black%20(Jimmy%20Church)/2019 03 05 - FADE TO BLACK Radio - Ep. 1005 FADE to BLACK w  Mitch Horowitz   Occult America     LIVE_IBcEcutZe8g - transcript (automated).pdf","Transcript Link")</f>
        <v>Transcript Link</v>
      </c>
      <c r="M789" s="2" t="str">
        <f>HYPERLINK("https://files.afu.se/Downloads/Transcripts/Fade%20to%20Black%20(Jimmy%20Church)/2019 03 05 - FADE TO BLACK Radio - Ep. 1005 FADE to BLACK w  Mitch Horowitz   Occult America     LIVE_IBcEcutZe8g - transcript (automated).pdf","Transcript Link")</f>
        <v>Transcript Link</v>
      </c>
    </row>
    <row r="790" spans="1:13" ht="165">
      <c r="A790" s="1" t="s">
        <v>3798</v>
      </c>
      <c r="B790" s="1" t="s">
        <v>13</v>
      </c>
      <c r="C790" s="4" t="s">
        <v>3799</v>
      </c>
      <c r="D790" s="1" t="s">
        <v>3800</v>
      </c>
      <c r="E790" s="1" t="s">
        <v>3801</v>
      </c>
      <c r="F790" s="4" t="s">
        <v>5267</v>
      </c>
      <c r="G790" s="1" t="s">
        <v>17</v>
      </c>
      <c r="H790" s="1" t="s">
        <v>18</v>
      </c>
      <c r="I790" s="1" t="s">
        <v>19</v>
      </c>
      <c r="J790" s="1" t="s">
        <v>3802</v>
      </c>
      <c r="K790" s="1" t="s">
        <v>21</v>
      </c>
      <c r="L790" s="1" t="str">
        <f>HYPERLINK("https://files.afu.se/Downloads/Transcripts/Fade%20to%20Black%20(Jimmy%20Church)/2019 03 04 - FADE TO BLACK Radio - Ep. 1004 FADE to BLACK w  Greg and Dana Newkirk   Hellier     LIVE_QcJviGg0GPs - transcript (automated).pdf","Transcript Link")</f>
        <v>Transcript Link</v>
      </c>
      <c r="M790" s="2" t="str">
        <f>HYPERLINK("https://files.afu.se/Downloads/Transcripts/Fade%20to%20Black%20(Jimmy%20Church)/2019 03 04 - FADE TO BLACK Radio - Ep. 1004 FADE to BLACK w  Greg and Dana Newkirk   Hellier     LIVE_QcJviGg0GPs - transcript (automated).pdf","Transcript Link")</f>
        <v>Transcript Link</v>
      </c>
    </row>
    <row r="791" spans="1:13" ht="165">
      <c r="A791" s="1" t="s">
        <v>3803</v>
      </c>
      <c r="B791" s="1" t="s">
        <v>13</v>
      </c>
      <c r="C791" s="4" t="s">
        <v>3804</v>
      </c>
      <c r="D791" s="1" t="s">
        <v>3805</v>
      </c>
      <c r="E791" s="1" t="s">
        <v>3806</v>
      </c>
      <c r="F791" s="4" t="s">
        <v>5267</v>
      </c>
      <c r="G791" s="1" t="s">
        <v>17</v>
      </c>
      <c r="H791" s="1" t="s">
        <v>18</v>
      </c>
      <c r="I791" s="1" t="s">
        <v>19</v>
      </c>
      <c r="J791" s="1" t="s">
        <v>3807</v>
      </c>
      <c r="K791" s="1" t="s">
        <v>21</v>
      </c>
      <c r="L791" s="1" t="str">
        <f>HYPERLINK("https://files.afu.se/Downloads/Transcripts/Fade%20to%20Black%20(Jimmy%20Church)/2019 02 28 - FADE TO BLACK Radio - Ep. 1003 FADE to BLACK FADERNIGHT   Open-Lines!     LIVE_AI8oYLu4PPY - transcript (automated).pdf","Transcript Link")</f>
        <v>Transcript Link</v>
      </c>
      <c r="M791" s="2" t="str">
        <f>HYPERLINK("https://files.afu.se/Downloads/Transcripts/Fade%20to%20Black%20(Jimmy%20Church)/2019 02 28 - FADE TO BLACK Radio - Ep. 1003 FADE to BLACK FADERNIGHT   Open-Lines!     LIVE_AI8oYLu4PPY - transcript (automated).pdf","Transcript Link")</f>
        <v>Transcript Link</v>
      </c>
    </row>
    <row r="792" spans="1:13" ht="165">
      <c r="A792" s="1" t="s">
        <v>3808</v>
      </c>
      <c r="B792" s="1" t="s">
        <v>13</v>
      </c>
      <c r="C792" s="4" t="s">
        <v>3809</v>
      </c>
      <c r="D792" s="1" t="s">
        <v>3810</v>
      </c>
      <c r="E792" s="1" t="s">
        <v>3811</v>
      </c>
      <c r="F792" s="4" t="s">
        <v>5267</v>
      </c>
      <c r="G792" s="1" t="s">
        <v>17</v>
      </c>
      <c r="H792" s="1" t="s">
        <v>18</v>
      </c>
      <c r="I792" s="1" t="s">
        <v>19</v>
      </c>
      <c r="J792" s="1" t="s">
        <v>3812</v>
      </c>
      <c r="K792" s="1" t="s">
        <v>21</v>
      </c>
      <c r="L792" s="1" t="str">
        <f>HYPERLINK("https://files.afu.se/Downloads/Transcripts/Fade%20to%20Black%20(Jimmy%20Church)/2019 02 26 - FADE TO BLACK Radio - Ep. 1002 FADE to BLACK w  Barbara Lamb     LIVE_9JJ1hGsNcsU - transcript (automated).pdf","Transcript Link")</f>
        <v>Transcript Link</v>
      </c>
      <c r="M792" s="2" t="str">
        <f>HYPERLINK("https://files.afu.se/Downloads/Transcripts/Fade%20to%20Black%20(Jimmy%20Church)/2019 02 26 - FADE TO BLACK Radio - Ep. 1002 FADE to BLACK w  Barbara Lamb     LIVE_9JJ1hGsNcsU - transcript (automated).pdf","Transcript Link")</f>
        <v>Transcript Link</v>
      </c>
    </row>
    <row r="793" spans="1:13" ht="165">
      <c r="A793" s="1" t="s">
        <v>3813</v>
      </c>
      <c r="B793" s="1" t="s">
        <v>13</v>
      </c>
      <c r="C793" s="4" t="s">
        <v>3814</v>
      </c>
      <c r="D793" s="1" t="s">
        <v>3815</v>
      </c>
      <c r="E793" s="1" t="s">
        <v>3816</v>
      </c>
      <c r="F793" s="4" t="s">
        <v>5267</v>
      </c>
      <c r="G793" s="1" t="s">
        <v>17</v>
      </c>
      <c r="H793" s="1" t="s">
        <v>18</v>
      </c>
      <c r="I793" s="1" t="s">
        <v>19</v>
      </c>
      <c r="J793" s="1" t="s">
        <v>3817</v>
      </c>
      <c r="K793" s="1" t="s">
        <v>21</v>
      </c>
      <c r="L793" s="1" t="str">
        <f>HYPERLINK("https://files.afu.se/Downloads/Transcripts/Fade%20to%20Black%20(Jimmy%20Church)/2019 02 25 - FADE TO BLACK Radio - Ep. 1001 FADE to BLACK 1K 2019 CLE Recap Special   Open Lines    LIVE_Otqowts9-Ic - transcript (automated).pdf","Transcript Link")</f>
        <v>Transcript Link</v>
      </c>
      <c r="M793" s="2" t="str">
        <f>HYPERLINK("https://files.afu.se/Downloads/Transcripts/Fade%20to%20Black%20(Jimmy%20Church)/2019 02 25 - FADE TO BLACK Radio - Ep. 1001 FADE to BLACK 1K 2019 CLE Recap Special   Open Lines    LIVE_Otqowts9-Ic - transcript (automated).pdf","Transcript Link")</f>
        <v>Transcript Link</v>
      </c>
    </row>
    <row r="794" spans="1:13" ht="165">
      <c r="A794" s="1" t="s">
        <v>3818</v>
      </c>
      <c r="B794" s="1" t="s">
        <v>13</v>
      </c>
      <c r="C794" s="4" t="s">
        <v>3819</v>
      </c>
      <c r="D794" s="1" t="s">
        <v>3820</v>
      </c>
      <c r="E794" s="1" t="s">
        <v>3821</v>
      </c>
      <c r="F794" s="4" t="s">
        <v>5267</v>
      </c>
      <c r="G794" s="1" t="s">
        <v>17</v>
      </c>
      <c r="H794" s="1" t="s">
        <v>18</v>
      </c>
      <c r="I794" s="1" t="s">
        <v>19</v>
      </c>
      <c r="J794" s="1" t="s">
        <v>3822</v>
      </c>
      <c r="K794" s="1" t="s">
        <v>21</v>
      </c>
      <c r="L794" s="1" t="str">
        <f>HYPERLINK("https://files.afu.se/Downloads/Transcripts/Fade%20to%20Black%20(Jimmy%20Church)/2019 02 21 - FADE TO BLACK Radio - Ep. 1000 FADE to BLACK 1K Celebration   Fadernight   Open Lines    LIVE_EPYOmRoYN8U - transcript (automated).pdf","Transcript Link")</f>
        <v>Transcript Link</v>
      </c>
      <c r="M794" s="2" t="str">
        <f>HYPERLINK("https://files.afu.se/Downloads/Transcripts/Fade%20to%20Black%20(Jimmy%20Church)/2019 02 21 - FADE TO BLACK Radio - Ep. 1000 FADE to BLACK 1K Celebration   Fadernight   Open Lines    LIVE_EPYOmRoYN8U - transcript (automated).pdf","Transcript Link")</f>
        <v>Transcript Link</v>
      </c>
    </row>
    <row r="795" spans="1:13" ht="165">
      <c r="A795" s="1" t="s">
        <v>3823</v>
      </c>
      <c r="B795" s="1" t="s">
        <v>13</v>
      </c>
      <c r="C795" s="4" t="s">
        <v>3824</v>
      </c>
      <c r="D795" s="1" t="s">
        <v>3825</v>
      </c>
      <c r="E795" s="1" t="s">
        <v>3826</v>
      </c>
      <c r="F795" s="4" t="s">
        <v>5267</v>
      </c>
      <c r="G795" s="1" t="s">
        <v>17</v>
      </c>
      <c r="H795" s="1" t="s">
        <v>18</v>
      </c>
      <c r="I795" s="1" t="s">
        <v>19</v>
      </c>
      <c r="J795" s="1" t="s">
        <v>3827</v>
      </c>
      <c r="K795" s="1" t="s">
        <v>21</v>
      </c>
      <c r="L795" s="1" t="str">
        <f>HYPERLINK("https://files.afu.se/Downloads/Transcripts/Fade%20to%20Black%20(Jimmy%20Church)/2019 02 19 - FADE TO BLACK Radio - Ep. 998 FADE to BLACK w  Jason Quitt    LIVE_3TBWXQeKIv4 - transcript (automated).pdf","Transcript Link")</f>
        <v>Transcript Link</v>
      </c>
      <c r="M795" s="2" t="str">
        <f>HYPERLINK("https://files.afu.se/Downloads/Transcripts/Fade%20to%20Black%20(Jimmy%20Church)/2019 02 19 - FADE TO BLACK Radio - Ep. 998 FADE to BLACK w  Jason Quitt    LIVE_3TBWXQeKIv4 - transcript (automated).pdf","Transcript Link")</f>
        <v>Transcript Link</v>
      </c>
    </row>
    <row r="796" spans="1:13" ht="165">
      <c r="A796" s="1" t="s">
        <v>3828</v>
      </c>
      <c r="B796" s="1" t="s">
        <v>13</v>
      </c>
      <c r="C796" s="4" t="s">
        <v>3829</v>
      </c>
      <c r="D796" s="1" t="s">
        <v>3830</v>
      </c>
      <c r="E796" s="1" t="s">
        <v>3831</v>
      </c>
      <c r="F796" s="4" t="s">
        <v>5267</v>
      </c>
      <c r="G796" s="1" t="s">
        <v>17</v>
      </c>
      <c r="H796" s="1" t="s">
        <v>18</v>
      </c>
      <c r="I796" s="1" t="s">
        <v>19</v>
      </c>
      <c r="J796" s="1" t="s">
        <v>3832</v>
      </c>
      <c r="K796" s="1" t="s">
        <v>21</v>
      </c>
      <c r="L796" s="1" t="str">
        <f>HYPERLINK("https://files.afu.se/Downloads/Transcripts/Fade%20to%20Black%20(Jimmy%20Church)/2019 02 18 - FADE TO BLACK Radio - Ep. 997 FADE to BLACK w  Richard Dolan   OPEN LINES   LIVE_8388IWijKHo - transcript (automated).pdf","Transcript Link")</f>
        <v>Transcript Link</v>
      </c>
      <c r="M796" s="2" t="str">
        <f>HYPERLINK("https://files.afu.se/Downloads/Transcripts/Fade%20to%20Black%20(Jimmy%20Church)/2019 02 18 - FADE TO BLACK Radio - Ep. 997 FADE to BLACK w  Richard Dolan   OPEN LINES   LIVE_8388IWijKHo - transcript (automated).pdf","Transcript Link")</f>
        <v>Transcript Link</v>
      </c>
    </row>
    <row r="797" spans="1:13" ht="165">
      <c r="A797" s="1" t="s">
        <v>3833</v>
      </c>
      <c r="B797" s="1" t="s">
        <v>13</v>
      </c>
      <c r="C797" s="4" t="s">
        <v>3834</v>
      </c>
      <c r="D797" s="1" t="s">
        <v>3835</v>
      </c>
      <c r="E797" s="1" t="s">
        <v>3836</v>
      </c>
      <c r="F797" s="4" t="s">
        <v>5267</v>
      </c>
      <c r="G797" s="1" t="s">
        <v>17</v>
      </c>
      <c r="H797" s="1" t="s">
        <v>18</v>
      </c>
      <c r="I797" s="1" t="s">
        <v>19</v>
      </c>
      <c r="J797" s="1" t="s">
        <v>3837</v>
      </c>
      <c r="K797" s="1" t="s">
        <v>21</v>
      </c>
      <c r="L797" s="1" t="str">
        <f>HYPERLINK("https://files.afu.se/Downloads/Transcripts/Fade%20to%20Black%20(Jimmy%20Church)/2019 02 14 - FADE TO BLACK Radio - Ep. 996 FADE to BLACK FADERNIGHT   OPEN LINES P2   LIVE_29wz3r3h4Hs - transcript (automated).pdf","Transcript Link")</f>
        <v>Transcript Link</v>
      </c>
      <c r="M797" s="2" t="str">
        <f>HYPERLINK("https://files.afu.se/Downloads/Transcripts/Fade%20to%20Black%20(Jimmy%20Church)/2019 02 14 - FADE TO BLACK Radio - Ep. 996 FADE to BLACK FADERNIGHT   OPEN LINES P2   LIVE_29wz3r3h4Hs - transcript (automated).pdf","Transcript Link")</f>
        <v>Transcript Link</v>
      </c>
    </row>
    <row r="798" spans="1:13" ht="165">
      <c r="A798" s="1" t="s">
        <v>3833</v>
      </c>
      <c r="B798" s="1" t="s">
        <v>13</v>
      </c>
      <c r="C798" s="4" t="s">
        <v>3838</v>
      </c>
      <c r="D798" s="1" t="s">
        <v>3839</v>
      </c>
      <c r="E798" s="1" t="s">
        <v>3836</v>
      </c>
      <c r="F798" s="4" t="s">
        <v>5267</v>
      </c>
      <c r="G798" s="1" t="s">
        <v>17</v>
      </c>
      <c r="H798" s="1" t="s">
        <v>18</v>
      </c>
      <c r="I798" s="1" t="s">
        <v>19</v>
      </c>
      <c r="J798" s="1" t="s">
        <v>3840</v>
      </c>
      <c r="K798" s="1" t="s">
        <v>21</v>
      </c>
      <c r="L798" s="1" t="str">
        <f>HYPERLINK("https://files.afu.se/Downloads/Transcripts/Fade%20to%20Black%20(Jimmy%20Church)/2019 02 14 - FADE TO BLACK Radio - Ep. 996 FADE to BLACK FADERNIGHT   OPEN LINES P1   LIVE_-a4xAXSQ_7s - transcript (automated).pdf","Transcript Link")</f>
        <v>Transcript Link</v>
      </c>
      <c r="M798" s="2" t="str">
        <f>HYPERLINK("https://files.afu.se/Downloads/Transcripts/Fade%20to%20Black%20(Jimmy%20Church)/2019 02 14 - FADE TO BLACK Radio - Ep. 996 FADE to BLACK FADERNIGHT   OPEN LINES P1   LIVE_-a4xAXSQ_7s - transcript (automated).pdf","Transcript Link")</f>
        <v>Transcript Link</v>
      </c>
    </row>
    <row r="799" spans="1:13" ht="165">
      <c r="A799" s="1" t="s">
        <v>3841</v>
      </c>
      <c r="B799" s="1" t="s">
        <v>13</v>
      </c>
      <c r="C799" s="4" t="s">
        <v>3842</v>
      </c>
      <c r="D799" s="1" t="s">
        <v>3843</v>
      </c>
      <c r="E799" s="1" t="s">
        <v>3844</v>
      </c>
      <c r="F799" s="4" t="s">
        <v>5267</v>
      </c>
      <c r="G799" s="1" t="s">
        <v>17</v>
      </c>
      <c r="H799" s="1" t="s">
        <v>18</v>
      </c>
      <c r="I799" s="1" t="s">
        <v>19</v>
      </c>
      <c r="J799" s="1" t="s">
        <v>3845</v>
      </c>
      <c r="K799" s="1" t="s">
        <v>21</v>
      </c>
      <c r="L799" s="1" t="str">
        <f>HYPERLINK("https://files.afu.se/Downloads/Transcripts/Fade%20to%20Black%20(Jimmy%20Church)/2019 02 13 - FADE TO BLACK Radio - Ep. 995 FADE to BLACK w  Isaac Arthur   The Fermi Paradox P2   LIVE_LWCKbTSVHlA - transcript (automated).pdf","Transcript Link")</f>
        <v>Transcript Link</v>
      </c>
      <c r="M799" s="2" t="str">
        <f>HYPERLINK("https://files.afu.se/Downloads/Transcripts/Fade%20to%20Black%20(Jimmy%20Church)/2019 02 13 - FADE TO BLACK Radio - Ep. 995 FADE to BLACK w  Isaac Arthur   The Fermi Paradox P2   LIVE_LWCKbTSVHlA - transcript (automated).pdf","Transcript Link")</f>
        <v>Transcript Link</v>
      </c>
    </row>
    <row r="800" spans="1:13" ht="165">
      <c r="A800" s="1" t="s">
        <v>3841</v>
      </c>
      <c r="B800" s="1" t="s">
        <v>13</v>
      </c>
      <c r="C800" s="4" t="s">
        <v>3846</v>
      </c>
      <c r="D800" s="1" t="s">
        <v>3847</v>
      </c>
      <c r="E800" s="1" t="s">
        <v>3844</v>
      </c>
      <c r="F800" s="4" t="s">
        <v>5267</v>
      </c>
      <c r="G800" s="1" t="s">
        <v>17</v>
      </c>
      <c r="H800" s="1" t="s">
        <v>18</v>
      </c>
      <c r="I800" s="1" t="s">
        <v>19</v>
      </c>
      <c r="J800" s="1" t="s">
        <v>3848</v>
      </c>
      <c r="K800" s="1" t="s">
        <v>21</v>
      </c>
      <c r="L800" s="1" t="str">
        <f>HYPERLINK("https://files.afu.se/Downloads/Transcripts/Fade%20to%20Black%20(Jimmy%20Church)/2019 02 13 - FADE TO BLACK Radio - Ep. 995 FADE to BLACK w  Isaac Arthur   The Fermi Paradox P1  LIVE_aoAGXS7M_ro - transcript (automated).pdf","Transcript Link")</f>
        <v>Transcript Link</v>
      </c>
      <c r="M800" s="2" t="str">
        <f>HYPERLINK("https://files.afu.se/Downloads/Transcripts/Fade%20to%20Black%20(Jimmy%20Church)/2019 02 13 - FADE TO BLACK Radio - Ep. 995 FADE to BLACK w  Isaac Arthur   The Fermi Paradox P1  LIVE_aoAGXS7M_ro - transcript (automated).pdf","Transcript Link")</f>
        <v>Transcript Link</v>
      </c>
    </row>
    <row r="801" spans="1:13" ht="165">
      <c r="A801" s="1" t="s">
        <v>3849</v>
      </c>
      <c r="B801" s="1" t="s">
        <v>13</v>
      </c>
      <c r="C801" s="4" t="s">
        <v>3850</v>
      </c>
      <c r="D801" s="1" t="s">
        <v>3851</v>
      </c>
      <c r="E801" s="1" t="s">
        <v>3852</v>
      </c>
      <c r="F801" s="4" t="s">
        <v>5267</v>
      </c>
      <c r="G801" s="1" t="s">
        <v>17</v>
      </c>
      <c r="H801" s="1" t="s">
        <v>18</v>
      </c>
      <c r="I801" s="1" t="s">
        <v>19</v>
      </c>
      <c r="J801" s="1" t="s">
        <v>3853</v>
      </c>
      <c r="K801" s="1" t="s">
        <v>21</v>
      </c>
      <c r="L801" s="1" t="str">
        <f>HYPERLINK("https://files.afu.se/Downloads/Transcripts/Fade%20to%20Black%20(Jimmy%20Church)/2019 02 12 - FADE TO BLACK Radio - Ep. 994 FADE to BLACK w  Jay Weidner   LIVE_bLRX9IvxJ8k - transcript (automated).pdf","Transcript Link")</f>
        <v>Transcript Link</v>
      </c>
      <c r="M801" s="2" t="str">
        <f>HYPERLINK("https://files.afu.se/Downloads/Transcripts/Fade%20to%20Black%20(Jimmy%20Church)/2019 02 12 - FADE TO BLACK Radio - Ep. 994 FADE to BLACK w  Jay Weidner   LIVE_bLRX9IvxJ8k - transcript (automated).pdf","Transcript Link")</f>
        <v>Transcript Link</v>
      </c>
    </row>
    <row r="802" spans="1:13" ht="165">
      <c r="A802" s="1" t="s">
        <v>3854</v>
      </c>
      <c r="B802" s="1" t="s">
        <v>13</v>
      </c>
      <c r="C802" s="4" t="s">
        <v>3855</v>
      </c>
      <c r="D802" s="1" t="s">
        <v>3856</v>
      </c>
      <c r="E802" s="1" t="s">
        <v>3857</v>
      </c>
      <c r="F802" s="4" t="s">
        <v>5267</v>
      </c>
      <c r="G802" s="1" t="s">
        <v>17</v>
      </c>
      <c r="H802" s="1" t="s">
        <v>18</v>
      </c>
      <c r="I802" s="1" t="s">
        <v>19</v>
      </c>
      <c r="J802" s="1" t="s">
        <v>3858</v>
      </c>
      <c r="K802" s="1" t="s">
        <v>21</v>
      </c>
      <c r="L802" s="1" t="str">
        <f>HYPERLINK("https://files.afu.se/Downloads/Transcripts/Fade%20to%20Black%20(Jimmy%20Church)/2019 02 11 - FADE TO BLACK Radio - Ep. 993 FADE to BLACK w  JZ Knight   LIVE_ck5VlUfgfME - transcript (automated).pdf","Transcript Link")</f>
        <v>Transcript Link</v>
      </c>
      <c r="M802" s="2" t="str">
        <f>HYPERLINK("https://files.afu.se/Downloads/Transcripts/Fade%20to%20Black%20(Jimmy%20Church)/2019 02 11 - FADE TO BLACK Radio - Ep. 993 FADE to BLACK w  JZ Knight   LIVE_ck5VlUfgfME - transcript (automated).pdf","Transcript Link")</f>
        <v>Transcript Link</v>
      </c>
    </row>
    <row r="803" spans="1:13" ht="165">
      <c r="A803" s="1" t="s">
        <v>3859</v>
      </c>
      <c r="B803" s="1" t="s">
        <v>13</v>
      </c>
      <c r="C803" s="4" t="s">
        <v>3860</v>
      </c>
      <c r="D803" s="1" t="s">
        <v>3861</v>
      </c>
      <c r="E803" s="1" t="s">
        <v>3862</v>
      </c>
      <c r="F803" s="4" t="s">
        <v>5267</v>
      </c>
      <c r="G803" s="1" t="s">
        <v>17</v>
      </c>
      <c r="H803" s="1" t="s">
        <v>18</v>
      </c>
      <c r="I803" s="1" t="s">
        <v>19</v>
      </c>
      <c r="J803" s="1" t="s">
        <v>3863</v>
      </c>
      <c r="K803" s="1" t="s">
        <v>21</v>
      </c>
      <c r="L803" s="1" t="str">
        <f>HYPERLINK("https://files.afu.se/Downloads/Transcripts/Fade%20to%20Black%20(Jimmy%20Church)/2019 02 07 - FADE TO BLACK Radio - Ep. 992 FADE to BLACK FADERNIGHT OPEN LINES!   LIVE_Erwrb1oTnRo - transcript (automated).pdf","Transcript Link")</f>
        <v>Transcript Link</v>
      </c>
      <c r="M803" s="2" t="str">
        <f>HYPERLINK("https://files.afu.se/Downloads/Transcripts/Fade%20to%20Black%20(Jimmy%20Church)/2019 02 07 - FADE TO BLACK Radio - Ep. 992 FADE to BLACK FADERNIGHT OPEN LINES!   LIVE_Erwrb1oTnRo - transcript (automated).pdf","Transcript Link")</f>
        <v>Transcript Link</v>
      </c>
    </row>
    <row r="804" spans="1:13" ht="165">
      <c r="A804" s="1" t="s">
        <v>3864</v>
      </c>
      <c r="B804" s="1" t="s">
        <v>13</v>
      </c>
      <c r="C804" s="4" t="s">
        <v>3865</v>
      </c>
      <c r="D804" s="1" t="s">
        <v>3866</v>
      </c>
      <c r="E804" s="1" t="s">
        <v>3867</v>
      </c>
      <c r="F804" s="4" t="s">
        <v>5267</v>
      </c>
      <c r="G804" s="1" t="s">
        <v>17</v>
      </c>
      <c r="H804" s="1" t="s">
        <v>18</v>
      </c>
      <c r="I804" s="1" t="s">
        <v>19</v>
      </c>
      <c r="J804" s="1" t="s">
        <v>3868</v>
      </c>
      <c r="K804" s="1" t="s">
        <v>21</v>
      </c>
      <c r="L804" s="1" t="str">
        <f>HYPERLINK("https://files.afu.se/Downloads/Transcripts/Fade%20to%20Black%20(Jimmy%20Church)/2019 02 06 - FADE TO BLACK Radio - Ep. 991 FADE to BLACK w  The Sandbox   Live Twitter Questions!   LIVE_DgOrAIdGgEg - transcript (automated).pdf","Transcript Link")</f>
        <v>Transcript Link</v>
      </c>
      <c r="M804" s="2" t="str">
        <f>HYPERLINK("https://files.afu.se/Downloads/Transcripts/Fade%20to%20Black%20(Jimmy%20Church)/2019 02 06 - FADE TO BLACK Radio - Ep. 991 FADE to BLACK w  The Sandbox   Live Twitter Questions!   LIVE_DgOrAIdGgEg - transcript (automated).pdf","Transcript Link")</f>
        <v>Transcript Link</v>
      </c>
    </row>
    <row r="805" spans="1:13" ht="165">
      <c r="A805" s="1" t="s">
        <v>3869</v>
      </c>
      <c r="B805" s="1" t="s">
        <v>13</v>
      </c>
      <c r="C805" s="4" t="s">
        <v>3870</v>
      </c>
      <c r="D805" s="1" t="s">
        <v>3871</v>
      </c>
      <c r="E805" s="1" t="s">
        <v>3872</v>
      </c>
      <c r="F805" s="4" t="s">
        <v>5267</v>
      </c>
      <c r="G805" s="1" t="s">
        <v>17</v>
      </c>
      <c r="H805" s="1" t="s">
        <v>18</v>
      </c>
      <c r="I805" s="1" t="s">
        <v>19</v>
      </c>
      <c r="J805" s="1" t="s">
        <v>3873</v>
      </c>
      <c r="K805" s="1" t="s">
        <v>21</v>
      </c>
      <c r="L805" s="1" t="str">
        <f>HYPERLINK("https://files.afu.se/Downloads/Transcripts/Fade%20to%20Black%20(Jimmy%20Church)/2019 02 05 - FADE TO BLACK Radio - Ep. 990 FADE to BLACK w  Michael Schratt   LIVE_2xZeEoKOPm0 - transcript (automated).pdf","Transcript Link")</f>
        <v>Transcript Link</v>
      </c>
      <c r="M805" s="2" t="str">
        <f>HYPERLINK("https://files.afu.se/Downloads/Transcripts/Fade%20to%20Black%20(Jimmy%20Church)/2019 02 05 - FADE TO BLACK Radio - Ep. 990 FADE to BLACK w  Michael Schratt   LIVE_2xZeEoKOPm0 - transcript (automated).pdf","Transcript Link")</f>
        <v>Transcript Link</v>
      </c>
    </row>
    <row r="806" spans="1:13" ht="165">
      <c r="A806" s="1" t="s">
        <v>3874</v>
      </c>
      <c r="B806" s="1" t="s">
        <v>13</v>
      </c>
      <c r="C806" s="4" t="s">
        <v>3875</v>
      </c>
      <c r="D806" s="1" t="s">
        <v>3876</v>
      </c>
      <c r="E806" s="1" t="s">
        <v>3877</v>
      </c>
      <c r="F806" s="4" t="s">
        <v>5267</v>
      </c>
      <c r="G806" s="1" t="s">
        <v>17</v>
      </c>
      <c r="H806" s="1" t="s">
        <v>18</v>
      </c>
      <c r="I806" s="1" t="s">
        <v>19</v>
      </c>
      <c r="J806" s="1" t="s">
        <v>3878</v>
      </c>
      <c r="K806" s="1" t="s">
        <v>21</v>
      </c>
      <c r="L806" s="1" t="str">
        <f>HYPERLINK("https://files.afu.se/Downloads/Transcripts/Fade%20to%20Black%20(Jimmy%20Church)/2019 02 04 - FADE TO BLACK Radio - Ep. 989 FADE to BLACK w  An0maly   LIVE_vXYbpS-QlJY - transcript (automated).pdf","Transcript Link")</f>
        <v>Transcript Link</v>
      </c>
      <c r="M806" s="2" t="str">
        <f>HYPERLINK("https://files.afu.se/Downloads/Transcripts/Fade%20to%20Black%20(Jimmy%20Church)/2019 02 04 - FADE TO BLACK Radio - Ep. 989 FADE to BLACK w  An0maly   LIVE_vXYbpS-QlJY - transcript (automated).pdf","Transcript Link")</f>
        <v>Transcript Link</v>
      </c>
    </row>
    <row r="807" spans="1:13" ht="165">
      <c r="A807" s="1" t="s">
        <v>3879</v>
      </c>
      <c r="B807" s="1" t="s">
        <v>13</v>
      </c>
      <c r="C807" s="4" t="s">
        <v>3880</v>
      </c>
      <c r="D807" s="1" t="s">
        <v>3881</v>
      </c>
      <c r="E807" s="1" t="s">
        <v>3882</v>
      </c>
      <c r="F807" s="4" t="s">
        <v>5267</v>
      </c>
      <c r="G807" s="1" t="s">
        <v>17</v>
      </c>
      <c r="H807" s="1" t="s">
        <v>18</v>
      </c>
      <c r="I807" s="1" t="s">
        <v>19</v>
      </c>
      <c r="J807" s="1" t="s">
        <v>3883</v>
      </c>
      <c r="K807" s="1" t="s">
        <v>21</v>
      </c>
      <c r="L807" s="1" t="str">
        <f>HYPERLINK("https://files.afu.se/Downloads/Transcripts/Fade%20to%20Black%20(Jimmy%20Church)/2019 01 31 - FADE TO BLACK Radio - Ep. 988 FADE to BLACK FADERNIGHT   OPEN LINES   LIVE_NUzzsdgGve4 - transcript (automated).pdf","Transcript Link")</f>
        <v>Transcript Link</v>
      </c>
      <c r="M807" s="2" t="str">
        <f>HYPERLINK("https://files.afu.se/Downloads/Transcripts/Fade%20to%20Black%20(Jimmy%20Church)/2019 01 31 - FADE TO BLACK Radio - Ep. 988 FADE to BLACK FADERNIGHT   OPEN LINES   LIVE_NUzzsdgGve4 - transcript (automated).pdf","Transcript Link")</f>
        <v>Transcript Link</v>
      </c>
    </row>
    <row r="808" spans="1:13" ht="165">
      <c r="A808" s="1" t="s">
        <v>3884</v>
      </c>
      <c r="B808" s="1" t="s">
        <v>13</v>
      </c>
      <c r="C808" s="4" t="s">
        <v>3885</v>
      </c>
      <c r="D808" s="1" t="s">
        <v>3886</v>
      </c>
      <c r="E808" s="1" t="s">
        <v>3887</v>
      </c>
      <c r="F808" s="4" t="s">
        <v>5267</v>
      </c>
      <c r="G808" s="1" t="s">
        <v>17</v>
      </c>
      <c r="H808" s="1" t="s">
        <v>18</v>
      </c>
      <c r="I808" s="1" t="s">
        <v>19</v>
      </c>
      <c r="J808" s="1" t="s">
        <v>3888</v>
      </c>
      <c r="K808" s="1" t="s">
        <v>21</v>
      </c>
      <c r="L808" s="1" t="str">
        <f>HYPERLINK("https://files.afu.se/Downloads/Transcripts/Fade%20to%20Black%20(Jimmy%20Church)/2019 01 30 - FADE TO BLACK Radio - Ep. 987 FADE to BLACK with Patrick Wood   The Hard Road to World Order   LIVE_-joMxVTS1x0 - transcript (automated).pdf","Transcript Link")</f>
        <v>Transcript Link</v>
      </c>
      <c r="M808" s="2" t="str">
        <f>HYPERLINK("https://files.afu.se/Downloads/Transcripts/Fade%20to%20Black%20(Jimmy%20Church)/2019 01 30 - FADE TO BLACK Radio - Ep. 987 FADE to BLACK with Patrick Wood   The Hard Road to World Order   LIVE_-joMxVTS1x0 - transcript (automated).pdf","Transcript Link")</f>
        <v>Transcript Link</v>
      </c>
    </row>
    <row r="809" spans="1:13" ht="165">
      <c r="A809" s="1" t="s">
        <v>3889</v>
      </c>
      <c r="B809" s="1" t="s">
        <v>13</v>
      </c>
      <c r="C809" s="4" t="s">
        <v>3890</v>
      </c>
      <c r="D809" s="1" t="s">
        <v>3891</v>
      </c>
      <c r="E809" s="1" t="s">
        <v>3892</v>
      </c>
      <c r="F809" s="4" t="s">
        <v>5267</v>
      </c>
      <c r="G809" s="1" t="s">
        <v>17</v>
      </c>
      <c r="H809" s="1" t="s">
        <v>18</v>
      </c>
      <c r="I809" s="1" t="s">
        <v>19</v>
      </c>
      <c r="J809" s="1" t="s">
        <v>3893</v>
      </c>
      <c r="K809" s="1" t="s">
        <v>21</v>
      </c>
      <c r="L809" s="1" t="str">
        <f>HYPERLINK("https://files.afu.se/Downloads/Transcripts/Fade%20to%20Black%20(Jimmy%20Church)/2019 01 29 - FADE TO BLACK Radio - Ep. 986 FADE to BLACK with Porangui   Awoke World Musician   LIVE_7EU30Ms8mrE - transcript (automated).pdf","Transcript Link")</f>
        <v>Transcript Link</v>
      </c>
      <c r="M809" s="2" t="str">
        <f>HYPERLINK("https://files.afu.se/Downloads/Transcripts/Fade%20to%20Black%20(Jimmy%20Church)/2019 01 29 - FADE TO BLACK Radio - Ep. 986 FADE to BLACK with Porangui   Awoke World Musician   LIVE_7EU30Ms8mrE - transcript (automated).pdf","Transcript Link")</f>
        <v>Transcript Link</v>
      </c>
    </row>
    <row r="810" spans="1:13" ht="165">
      <c r="A810" s="1" t="s">
        <v>3894</v>
      </c>
      <c r="B810" s="1" t="s">
        <v>13</v>
      </c>
      <c r="C810" s="4" t="s">
        <v>3895</v>
      </c>
      <c r="D810" s="1" t="s">
        <v>3896</v>
      </c>
      <c r="E810" s="1" t="s">
        <v>3897</v>
      </c>
      <c r="F810" s="4" t="s">
        <v>5267</v>
      </c>
      <c r="G810" s="1" t="s">
        <v>17</v>
      </c>
      <c r="H810" s="1" t="s">
        <v>18</v>
      </c>
      <c r="I810" s="1" t="s">
        <v>19</v>
      </c>
      <c r="J810" s="1" t="s">
        <v>3898</v>
      </c>
      <c r="K810" s="1" t="s">
        <v>21</v>
      </c>
      <c r="L810" s="1" t="str">
        <f>HYPERLINK("https://files.afu.se/Downloads/Transcripts/Fade%20to%20Black%20(Jimmy%20Church)/2019 01 28 - FADE TO BLACK Radio - Ep. 985 FADE to BLACK with Darryl Anka Bashar   LIVE_X58fV1CGqjU - transcript (automated).pdf","Transcript Link")</f>
        <v>Transcript Link</v>
      </c>
      <c r="M810" s="2" t="str">
        <f>HYPERLINK("https://files.afu.se/Downloads/Transcripts/Fade%20to%20Black%20(Jimmy%20Church)/2019 01 28 - FADE TO BLACK Radio - Ep. 985 FADE to BLACK with Darryl Anka Bashar   LIVE_X58fV1CGqjU - transcript (automated).pdf","Transcript Link")</f>
        <v>Transcript Link</v>
      </c>
    </row>
    <row r="811" spans="1:13" ht="165">
      <c r="A811" s="1" t="s">
        <v>3899</v>
      </c>
      <c r="B811" s="1" t="s">
        <v>13</v>
      </c>
      <c r="C811" s="4" t="s">
        <v>3900</v>
      </c>
      <c r="D811" s="1" t="s">
        <v>3901</v>
      </c>
      <c r="E811" s="1" t="s">
        <v>3902</v>
      </c>
      <c r="F811" s="4" t="s">
        <v>5267</v>
      </c>
      <c r="G811" s="1" t="s">
        <v>17</v>
      </c>
      <c r="H811" s="1" t="s">
        <v>18</v>
      </c>
      <c r="I811" s="1" t="s">
        <v>19</v>
      </c>
      <c r="J811" s="1" t="s">
        <v>3903</v>
      </c>
      <c r="K811" s="1" t="s">
        <v>21</v>
      </c>
      <c r="L811" s="1" t="str">
        <f>HYPERLINK("https://files.afu.se/Downloads/Transcripts/Fade%20to%20Black%20(Jimmy%20Church)/2019 01 24 - FADE TO BLACK Radio - Ep. 984 FADE to BLACK FADERNIGHT   Open-Lines   LIVE_4uCLN8wp-Xg - transcript (automated).pdf","Transcript Link")</f>
        <v>Transcript Link</v>
      </c>
      <c r="M811" s="2" t="str">
        <f>HYPERLINK("https://files.afu.se/Downloads/Transcripts/Fade%20to%20Black%20(Jimmy%20Church)/2019 01 24 - FADE TO BLACK Radio - Ep. 984 FADE to BLACK FADERNIGHT   Open-Lines   LIVE_4uCLN8wp-Xg - transcript (automated).pdf","Transcript Link")</f>
        <v>Transcript Link</v>
      </c>
    </row>
    <row r="812" spans="1:13" ht="165">
      <c r="A812" s="1" t="s">
        <v>3904</v>
      </c>
      <c r="B812" s="1" t="s">
        <v>13</v>
      </c>
      <c r="C812" s="4" t="s">
        <v>3905</v>
      </c>
      <c r="D812" s="1" t="s">
        <v>3906</v>
      </c>
      <c r="E812" s="1" t="s">
        <v>3907</v>
      </c>
      <c r="F812" s="4" t="s">
        <v>5267</v>
      </c>
      <c r="G812" s="1" t="s">
        <v>17</v>
      </c>
      <c r="H812" s="1" t="s">
        <v>18</v>
      </c>
      <c r="I812" s="1" t="s">
        <v>19</v>
      </c>
      <c r="J812" s="1" t="s">
        <v>3908</v>
      </c>
      <c r="K812" s="1" t="s">
        <v>21</v>
      </c>
      <c r="L812" s="1" t="str">
        <f>HYPERLINK("https://files.afu.se/Downloads/Transcripts/Fade%20to%20Black%20(Jimmy%20Church)/2019 01 23 - FADE TO BLACK Radio - Ep. 983 FADE to BLACK w  Paola Harris   UFO Whistleblowers   LIVE_ovQ39eyNzDw - transcript (automated).pdf","Transcript Link")</f>
        <v>Transcript Link</v>
      </c>
      <c r="M812" s="2" t="str">
        <f>HYPERLINK("https://files.afu.se/Downloads/Transcripts/Fade%20to%20Black%20(Jimmy%20Church)/2019 01 23 - FADE TO BLACK Radio - Ep. 983 FADE to BLACK w  Paola Harris   UFO Whistleblowers   LIVE_ovQ39eyNzDw - transcript (automated).pdf","Transcript Link")</f>
        <v>Transcript Link</v>
      </c>
    </row>
    <row r="813" spans="1:13" ht="165">
      <c r="A813" s="1" t="s">
        <v>3909</v>
      </c>
      <c r="B813" s="1" t="s">
        <v>13</v>
      </c>
      <c r="C813" s="4" t="s">
        <v>3910</v>
      </c>
      <c r="D813" s="1" t="s">
        <v>3911</v>
      </c>
      <c r="E813" s="1" t="s">
        <v>3912</v>
      </c>
      <c r="F813" s="4" t="s">
        <v>5267</v>
      </c>
      <c r="G813" s="1" t="s">
        <v>17</v>
      </c>
      <c r="H813" s="1" t="s">
        <v>18</v>
      </c>
      <c r="I813" s="1" t="s">
        <v>19</v>
      </c>
      <c r="J813" s="1" t="s">
        <v>3913</v>
      </c>
      <c r="K813" s="1" t="s">
        <v>21</v>
      </c>
      <c r="L813" s="1" t="str">
        <f>HYPERLINK("https://files.afu.se/Downloads/Transcripts/Fade%20to%20Black%20(Jimmy%20Church)/2019 01 22 - FADE TO BLACK Radio - Ep. 982 FADE to BLACK w  John Burroughs   Rendlesham   LIVE_5EbGnVK_Cog - transcript (automated).pdf","Transcript Link")</f>
        <v>Transcript Link</v>
      </c>
      <c r="M813" s="2" t="str">
        <f>HYPERLINK("https://files.afu.se/Downloads/Transcripts/Fade%20to%20Black%20(Jimmy%20Church)/2019 01 22 - FADE TO BLACK Radio - Ep. 982 FADE to BLACK w  John Burroughs   Rendlesham   LIVE_5EbGnVK_Cog - transcript (automated).pdf","Transcript Link")</f>
        <v>Transcript Link</v>
      </c>
    </row>
    <row r="814" spans="1:13" ht="165">
      <c r="A814" s="1" t="s">
        <v>3914</v>
      </c>
      <c r="B814" s="1" t="s">
        <v>13</v>
      </c>
      <c r="C814" s="4" t="s">
        <v>3915</v>
      </c>
      <c r="D814" s="1" t="s">
        <v>3916</v>
      </c>
      <c r="E814" s="1" t="s">
        <v>3917</v>
      </c>
      <c r="F814" s="4" t="s">
        <v>5267</v>
      </c>
      <c r="G814" s="1" t="s">
        <v>17</v>
      </c>
      <c r="H814" s="1" t="s">
        <v>18</v>
      </c>
      <c r="I814" s="1" t="s">
        <v>19</v>
      </c>
      <c r="J814" s="1" t="s">
        <v>3918</v>
      </c>
      <c r="K814" s="1" t="s">
        <v>21</v>
      </c>
      <c r="L814" s="1" t="str">
        <f>HYPERLINK("https://files.afu.se/Downloads/Transcripts/Fade%20to%20Black%20(Jimmy%20Church)/2019 01 21 - FADE TO BLACK Radio - Ep. 981 FADE to BLACK w  Rabbi Ariel Bar Tzadok   LIVE_zozBZ9OV5O0 - transcript (automated).pdf","Transcript Link")</f>
        <v>Transcript Link</v>
      </c>
      <c r="M814" s="2" t="str">
        <f>HYPERLINK("https://files.afu.se/Downloads/Transcripts/Fade%20to%20Black%20(Jimmy%20Church)/2019 01 21 - FADE TO BLACK Radio - Ep. 981 FADE to BLACK w  Rabbi Ariel Bar Tzadok   LIVE_zozBZ9OV5O0 - transcript (automated).pdf","Transcript Link")</f>
        <v>Transcript Link</v>
      </c>
    </row>
    <row r="815" spans="1:13" ht="165">
      <c r="A815" s="1" t="s">
        <v>3919</v>
      </c>
      <c r="B815" s="1" t="s">
        <v>13</v>
      </c>
      <c r="C815" s="4" t="s">
        <v>3920</v>
      </c>
      <c r="D815" s="1" t="s">
        <v>3921</v>
      </c>
      <c r="E815" s="1" t="s">
        <v>3922</v>
      </c>
      <c r="F815" s="4" t="s">
        <v>5267</v>
      </c>
      <c r="G815" s="1" t="s">
        <v>17</v>
      </c>
      <c r="H815" s="1" t="s">
        <v>18</v>
      </c>
      <c r="I815" s="1" t="s">
        <v>19</v>
      </c>
      <c r="J815" s="1" t="s">
        <v>3923</v>
      </c>
      <c r="K815" s="1" t="s">
        <v>21</v>
      </c>
      <c r="L815" s="1" t="str">
        <f>HYPERLINK("https://files.afu.se/Downloads/Transcripts/Fade%20to%20Black%20(Jimmy%20Church)/2019 01 17 - FADE TO BLACK Radio - Ep. 980 FADE to BLACK FADERNIGHT Open Lines   LIVE_-hnUyyq9vDA - transcript (automated).pdf","Transcript Link")</f>
        <v>Transcript Link</v>
      </c>
      <c r="M815" s="2" t="str">
        <f>HYPERLINK("https://files.afu.se/Downloads/Transcripts/Fade%20to%20Black%20(Jimmy%20Church)/2019 01 17 - FADE TO BLACK Radio - Ep. 980 FADE to BLACK FADERNIGHT Open Lines   LIVE_-hnUyyq9vDA - transcript (automated).pdf","Transcript Link")</f>
        <v>Transcript Link</v>
      </c>
    </row>
    <row r="816" spans="1:13" ht="165">
      <c r="A816" s="1" t="s">
        <v>3919</v>
      </c>
      <c r="B816" s="1" t="s">
        <v>13</v>
      </c>
      <c r="C816" s="4" t="s">
        <v>3924</v>
      </c>
      <c r="D816" s="1" t="s">
        <v>3921</v>
      </c>
      <c r="E816" s="1" t="s">
        <v>3922</v>
      </c>
      <c r="F816" s="4" t="s">
        <v>5267</v>
      </c>
      <c r="G816" s="1" t="s">
        <v>17</v>
      </c>
      <c r="H816" s="1" t="s">
        <v>18</v>
      </c>
      <c r="I816" s="1" t="s">
        <v>19</v>
      </c>
      <c r="J816" s="1" t="s">
        <v>3925</v>
      </c>
      <c r="K816" s="1" t="s">
        <v>21</v>
      </c>
      <c r="L816" s="1" t="str">
        <f>HYPERLINK("https://files.afu.se/Downloads/Transcripts/Fade%20to%20Black%20(Jimmy%20Church)/2019 01 17 - FADE TO BLACK Radio - Ep. 980 FADE to BLACK FADERNIGHT Open Lines   LIVE_R7d5D0Vwj98 - transcript (automated).pdf","Transcript Link")</f>
        <v>Transcript Link</v>
      </c>
      <c r="M816" s="2" t="str">
        <f>HYPERLINK("https://files.afu.se/Downloads/Transcripts/Fade%20to%20Black%20(Jimmy%20Church)/2019 01 17 - FADE TO BLACK Radio - Ep. 980 FADE to BLACK FADERNIGHT Open Lines   LIVE_R7d5D0Vwj98 - transcript (automated).pdf","Transcript Link")</f>
        <v>Transcript Link</v>
      </c>
    </row>
    <row r="817" spans="1:13" ht="165">
      <c r="A817" s="1" t="s">
        <v>3926</v>
      </c>
      <c r="B817" s="1" t="s">
        <v>13</v>
      </c>
      <c r="C817" s="4" t="s">
        <v>3927</v>
      </c>
      <c r="D817" s="1" t="s">
        <v>3928</v>
      </c>
      <c r="E817" s="1" t="s">
        <v>3929</v>
      </c>
      <c r="F817" s="4" t="s">
        <v>5267</v>
      </c>
      <c r="G817" s="1" t="s">
        <v>17</v>
      </c>
      <c r="H817" s="1" t="s">
        <v>18</v>
      </c>
      <c r="I817" s="1" t="s">
        <v>19</v>
      </c>
      <c r="J817" s="1" t="s">
        <v>3930</v>
      </c>
      <c r="K817" s="1" t="s">
        <v>21</v>
      </c>
      <c r="L817" s="1" t="str">
        <f>HYPERLINK("https://files.afu.se/Downloads/Transcripts/Fade%20to%20Black%20(Jimmy%20Church)/2019 01 16 - FADE TO BLACK Radio - Ep. 979 FADE to BLACK w  Robert Schoch   LIVE_dZT9CMZ6lAA - transcript (automated).pdf","Transcript Link")</f>
        <v>Transcript Link</v>
      </c>
      <c r="M817" s="2" t="str">
        <f>HYPERLINK("https://files.afu.se/Downloads/Transcripts/Fade%20to%20Black%20(Jimmy%20Church)/2019 01 16 - FADE TO BLACK Radio - Ep. 979 FADE to BLACK w  Robert Schoch   LIVE_dZT9CMZ6lAA - transcript (automated).pdf","Transcript Link")</f>
        <v>Transcript Link</v>
      </c>
    </row>
    <row r="818" spans="1:13" ht="165">
      <c r="A818" s="1" t="s">
        <v>3926</v>
      </c>
      <c r="B818" s="1" t="s">
        <v>13</v>
      </c>
      <c r="C818" s="4" t="s">
        <v>3931</v>
      </c>
      <c r="D818" s="1" t="s">
        <v>3928</v>
      </c>
      <c r="E818" s="1" t="s">
        <v>3929</v>
      </c>
      <c r="F818" s="4" t="s">
        <v>5267</v>
      </c>
      <c r="G818" s="1" t="s">
        <v>17</v>
      </c>
      <c r="H818" s="1" t="s">
        <v>18</v>
      </c>
      <c r="I818" s="1" t="s">
        <v>19</v>
      </c>
      <c r="J818" s="1" t="s">
        <v>3932</v>
      </c>
      <c r="K818" s="1" t="s">
        <v>21</v>
      </c>
      <c r="L818" s="1" t="str">
        <f>HYPERLINK("https://files.afu.se/Downloads/Transcripts/Fade%20to%20Black%20(Jimmy%20Church)/2019 01 16 - FADE TO BLACK Radio - Ep. 979 FADE to BLACK w  Robert Schoch   LIVE_wJfJjy0R3nA - transcript (automated).pdf","Transcript Link")</f>
        <v>Transcript Link</v>
      </c>
      <c r="M818" s="2" t="str">
        <f>HYPERLINK("https://files.afu.se/Downloads/Transcripts/Fade%20to%20Black%20(Jimmy%20Church)/2019 01 16 - FADE TO BLACK Radio - Ep. 979 FADE to BLACK w  Robert Schoch   LIVE_wJfJjy0R3nA - transcript (automated).pdf","Transcript Link")</f>
        <v>Transcript Link</v>
      </c>
    </row>
    <row r="819" spans="1:13" ht="165">
      <c r="A819" s="1" t="s">
        <v>3933</v>
      </c>
      <c r="B819" s="1" t="s">
        <v>13</v>
      </c>
      <c r="C819" s="4" t="s">
        <v>3934</v>
      </c>
      <c r="D819" s="1" t="s">
        <v>3935</v>
      </c>
      <c r="E819" s="1" t="s">
        <v>3936</v>
      </c>
      <c r="F819" s="4" t="s">
        <v>5267</v>
      </c>
      <c r="G819" s="1" t="s">
        <v>17</v>
      </c>
      <c r="H819" s="1" t="s">
        <v>18</v>
      </c>
      <c r="I819" s="1" t="s">
        <v>19</v>
      </c>
      <c r="J819" s="1" t="s">
        <v>3937</v>
      </c>
      <c r="K819" s="1" t="s">
        <v>21</v>
      </c>
      <c r="L819" s="1" t="str">
        <f>HYPERLINK("https://files.afu.se/Downloads/Transcripts/Fade%20to%20Black%20(Jimmy%20Church)/2019 01 15 - FADE TO BLACK Radio - Ep. 978 FADE to BLACK w  Linda Moulton Howe   LIVE_yKyzbTWH9LY - transcript (automated).pdf","Transcript Link")</f>
        <v>Transcript Link</v>
      </c>
      <c r="M819" s="2" t="str">
        <f>HYPERLINK("https://files.afu.se/Downloads/Transcripts/Fade%20to%20Black%20(Jimmy%20Church)/2019 01 15 - FADE TO BLACK Radio - Ep. 978 FADE to BLACK w  Linda Moulton Howe   LIVE_yKyzbTWH9LY - transcript (automated).pdf","Transcript Link")</f>
        <v>Transcript Link</v>
      </c>
    </row>
    <row r="820" spans="1:13" ht="165">
      <c r="A820" s="1" t="s">
        <v>3938</v>
      </c>
      <c r="B820" s="1" t="s">
        <v>13</v>
      </c>
      <c r="C820" s="4" t="s">
        <v>3939</v>
      </c>
      <c r="D820" s="1" t="s">
        <v>3940</v>
      </c>
      <c r="E820" s="1" t="s">
        <v>3941</v>
      </c>
      <c r="F820" s="4" t="s">
        <v>5267</v>
      </c>
      <c r="G820" s="1" t="s">
        <v>17</v>
      </c>
      <c r="H820" s="1" t="s">
        <v>18</v>
      </c>
      <c r="I820" s="1" t="s">
        <v>19</v>
      </c>
      <c r="J820" s="1" t="s">
        <v>3942</v>
      </c>
      <c r="K820" s="1" t="s">
        <v>21</v>
      </c>
      <c r="L820" s="1" t="str">
        <f>HYPERLINK("https://files.afu.se/Downloads/Transcripts/Fade%20to%20Black%20(Jimmy%20Church)/2019 01 14 - FADE TO BLACK Radio - Ep. 977 FADE to BLACK w  Chad Calek   Two Face  The Grey   LIVE_PH362Gad4uc - transcript (automated).pdf","Transcript Link")</f>
        <v>Transcript Link</v>
      </c>
      <c r="M820" s="2" t="str">
        <f>HYPERLINK("https://files.afu.se/Downloads/Transcripts/Fade%20to%20Black%20(Jimmy%20Church)/2019 01 14 - FADE TO BLACK Radio - Ep. 977 FADE to BLACK w  Chad Calek   Two Face  The Grey   LIVE_PH362Gad4uc - transcript (automated).pdf","Transcript Link")</f>
        <v>Transcript Link</v>
      </c>
    </row>
    <row r="821" spans="1:13" ht="165">
      <c r="A821" s="1" t="s">
        <v>3943</v>
      </c>
      <c r="B821" s="1" t="s">
        <v>13</v>
      </c>
      <c r="C821" s="4" t="s">
        <v>3944</v>
      </c>
      <c r="D821" s="1" t="s">
        <v>3945</v>
      </c>
      <c r="E821" s="1" t="s">
        <v>3946</v>
      </c>
      <c r="F821" s="4" t="s">
        <v>5267</v>
      </c>
      <c r="G821" s="1" t="s">
        <v>17</v>
      </c>
      <c r="H821" s="1" t="s">
        <v>18</v>
      </c>
      <c r="I821" s="1" t="s">
        <v>19</v>
      </c>
      <c r="J821" s="1" t="s">
        <v>3947</v>
      </c>
      <c r="K821" s="1" t="s">
        <v>21</v>
      </c>
      <c r="L821" s="1" t="str">
        <f>HYPERLINK("https://files.afu.se/Downloads/Transcripts/Fade%20to%20Black%20(Jimmy%20Church)/2019 01 10 - FADE TO BLACK Radio - Ep. 976 FADE to BLACK FADERNIGHT   Open Lines   LIVE_UyOviPXP27U - transcript (automated).pdf","Transcript Link")</f>
        <v>Transcript Link</v>
      </c>
      <c r="M821" s="2" t="str">
        <f>HYPERLINK("https://files.afu.se/Downloads/Transcripts/Fade%20to%20Black%20(Jimmy%20Church)/2019 01 10 - FADE TO BLACK Radio - Ep. 976 FADE to BLACK FADERNIGHT   Open Lines   LIVE_UyOviPXP27U - transcript (automated).pdf","Transcript Link")</f>
        <v>Transcript Link</v>
      </c>
    </row>
    <row r="822" spans="1:13" ht="165">
      <c r="A822" s="1" t="s">
        <v>3948</v>
      </c>
      <c r="B822" s="1" t="s">
        <v>13</v>
      </c>
      <c r="C822" s="4" t="s">
        <v>3949</v>
      </c>
      <c r="D822" s="1" t="s">
        <v>3950</v>
      </c>
      <c r="E822" s="1" t="s">
        <v>3951</v>
      </c>
      <c r="F822" s="4" t="s">
        <v>5267</v>
      </c>
      <c r="G822" s="1" t="s">
        <v>17</v>
      </c>
      <c r="H822" s="1" t="s">
        <v>18</v>
      </c>
      <c r="I822" s="1" t="s">
        <v>19</v>
      </c>
      <c r="J822" s="1" t="s">
        <v>3952</v>
      </c>
      <c r="K822" s="1" t="s">
        <v>21</v>
      </c>
      <c r="L822" s="1" t="str">
        <f>HYPERLINK("https://files.afu.se/Downloads/Transcripts/Fade%20to%20Black%20(Jimmy%20Church)/2019 01 08 - FADE TO BLACK Radio - Ep. 974 FADE to BLACK w  Carolyn Ford   LIVE_732KDFMLHGE - transcript (automated).pdf","Transcript Link")</f>
        <v>Transcript Link</v>
      </c>
      <c r="M822" s="2" t="str">
        <f>HYPERLINK("https://files.afu.se/Downloads/Transcripts/Fade%20to%20Black%20(Jimmy%20Church)/2019 01 08 - FADE TO BLACK Radio - Ep. 974 FADE to BLACK w  Carolyn Ford   LIVE_732KDFMLHGE - transcript (automated).pdf","Transcript Link")</f>
        <v>Transcript Link</v>
      </c>
    </row>
    <row r="823" spans="1:13" ht="165">
      <c r="A823" s="1" t="s">
        <v>3953</v>
      </c>
      <c r="B823" s="1" t="s">
        <v>13</v>
      </c>
      <c r="C823" s="4" t="s">
        <v>3954</v>
      </c>
      <c r="D823" s="1" t="s">
        <v>3955</v>
      </c>
      <c r="E823" s="1" t="s">
        <v>3956</v>
      </c>
      <c r="F823" s="4" t="s">
        <v>5267</v>
      </c>
      <c r="G823" s="1" t="s">
        <v>17</v>
      </c>
      <c r="H823" s="1" t="s">
        <v>18</v>
      </c>
      <c r="I823" s="1" t="s">
        <v>19</v>
      </c>
      <c r="J823" s="1" t="s">
        <v>3957</v>
      </c>
      <c r="K823" s="1" t="s">
        <v>21</v>
      </c>
      <c r="L823" s="1" t="str">
        <f>HYPERLINK("https://files.afu.se/Downloads/Transcripts/Fade%20to%20Black%20(Jimmy%20Church)/2019 01 07 - FADE TO BLACK Radio - Ep. 973 FADE to BLACK w  Isaac Arthur   LIVE_STgd69uPND0 - transcript (automated).pdf","Transcript Link")</f>
        <v>Transcript Link</v>
      </c>
      <c r="M823" s="2" t="str">
        <f>HYPERLINK("https://files.afu.se/Downloads/Transcripts/Fade%20to%20Black%20(Jimmy%20Church)/2019 01 07 - FADE TO BLACK Radio - Ep. 973 FADE to BLACK w  Isaac Arthur   LIVE_STgd69uPND0 - transcript (automated).pdf","Transcript Link")</f>
        <v>Transcript Link</v>
      </c>
    </row>
    <row r="824" spans="1:13" ht="165">
      <c r="A824" s="1" t="s">
        <v>3958</v>
      </c>
      <c r="B824" s="1" t="s">
        <v>13</v>
      </c>
      <c r="C824" s="4" t="s">
        <v>3959</v>
      </c>
      <c r="D824" s="1" t="s">
        <v>3960</v>
      </c>
      <c r="E824" s="1" t="s">
        <v>3961</v>
      </c>
      <c r="F824" s="4" t="s">
        <v>5267</v>
      </c>
      <c r="G824" s="1" t="s">
        <v>17</v>
      </c>
      <c r="H824" s="1" t="s">
        <v>18</v>
      </c>
      <c r="I824" s="1" t="s">
        <v>19</v>
      </c>
      <c r="J824" s="1" t="s">
        <v>3962</v>
      </c>
      <c r="K824" s="1" t="s">
        <v>21</v>
      </c>
      <c r="L824" s="1" t="str">
        <f>HYPERLINK("https://files.afu.se/Downloads/Transcripts/Fade%20to%20Black%20(Jimmy%20Church)/2019 01 03 - FADE TO BLACK Radio - Ep. 972 FADE to BLACK FADERNIGHT   Open-Lines   LIVE_ztoOYT1fizs - transcript (automated).pdf","Transcript Link")</f>
        <v>Transcript Link</v>
      </c>
      <c r="M824" s="2" t="str">
        <f>HYPERLINK("https://files.afu.se/Downloads/Transcripts/Fade%20to%20Black%20(Jimmy%20Church)/2019 01 03 - FADE TO BLACK Radio - Ep. 972 FADE to BLACK FADERNIGHT   Open-Lines   LIVE_ztoOYT1fizs - transcript (automated).pdf","Transcript Link")</f>
        <v>Transcript Link</v>
      </c>
    </row>
    <row r="825" spans="1:13" ht="165">
      <c r="A825" s="1" t="s">
        <v>3963</v>
      </c>
      <c r="B825" s="1" t="s">
        <v>13</v>
      </c>
      <c r="C825" s="4" t="s">
        <v>3964</v>
      </c>
      <c r="D825" s="1" t="s">
        <v>3965</v>
      </c>
      <c r="E825" s="1" t="s">
        <v>3966</v>
      </c>
      <c r="F825" s="4" t="s">
        <v>5267</v>
      </c>
      <c r="G825" s="1" t="s">
        <v>17</v>
      </c>
      <c r="H825" s="1" t="s">
        <v>18</v>
      </c>
      <c r="I825" s="1" t="s">
        <v>19</v>
      </c>
      <c r="J825" s="1" t="s">
        <v>3967</v>
      </c>
      <c r="K825" s="1" t="s">
        <v>21</v>
      </c>
      <c r="L825" s="1" t="str">
        <f>HYPERLINK("https://files.afu.se/Downloads/Transcripts/Fade%20to%20Black%20(Jimmy%20Church)/2019 01 02 - FADE TO BLACK Radio - Ep. 971 FADE to BLACK w  Laura Eisenhower   Open-Lines    LIVE_Je0YRcmvRe4 - transcript (automated).pdf","Transcript Link")</f>
        <v>Transcript Link</v>
      </c>
      <c r="M825" s="2" t="str">
        <f>HYPERLINK("https://files.afu.se/Downloads/Transcripts/Fade%20to%20Black%20(Jimmy%20Church)/2019 01 02 - FADE TO BLACK Radio - Ep. 971 FADE to BLACK w  Laura Eisenhower   Open-Lines    LIVE_Je0YRcmvRe4 - transcript (automated).pdf","Transcript Link")</f>
        <v>Transcript Link</v>
      </c>
    </row>
    <row r="826" spans="1:13" ht="165">
      <c r="A826" s="1" t="s">
        <v>3968</v>
      </c>
      <c r="B826" s="1" t="s">
        <v>13</v>
      </c>
      <c r="C826" s="4" t="s">
        <v>3969</v>
      </c>
      <c r="D826" s="1" t="s">
        <v>3970</v>
      </c>
      <c r="E826" s="1" t="s">
        <v>3971</v>
      </c>
      <c r="F826" s="4" t="s">
        <v>5267</v>
      </c>
      <c r="G826" s="1" t="s">
        <v>17</v>
      </c>
      <c r="H826" s="1" t="s">
        <v>18</v>
      </c>
      <c r="I826" s="1" t="s">
        <v>19</v>
      </c>
      <c r="J826" s="1" t="s">
        <v>3972</v>
      </c>
      <c r="K826" s="1" t="s">
        <v>21</v>
      </c>
      <c r="L826" s="1" t="str">
        <f>HYPERLINK("https://files.afu.se/Downloads/Transcripts/Fade%20to%20Black%20(Jimmy%20Church)/2018 12 27 - FADE TO BLACK Radio - Ep. 970 FADE to BLACK FADERNIGHT   Open-Lines    LIVE__EM_YgNnBu4 - transcript (automated).pdf","Transcript Link")</f>
        <v>Transcript Link</v>
      </c>
      <c r="M826" s="2" t="str">
        <f>HYPERLINK("https://files.afu.se/Downloads/Transcripts/Fade%20to%20Black%20(Jimmy%20Church)/2018 12 27 - FADE TO BLACK Radio - Ep. 970 FADE to BLACK FADERNIGHT   Open-Lines    LIVE__EM_YgNnBu4 - transcript (automated).pdf","Transcript Link")</f>
        <v>Transcript Link</v>
      </c>
    </row>
    <row r="827" spans="1:13" ht="165">
      <c r="A827" s="1" t="s">
        <v>3973</v>
      </c>
      <c r="B827" s="1" t="s">
        <v>13</v>
      </c>
      <c r="C827" s="4" t="s">
        <v>3974</v>
      </c>
      <c r="D827" s="1" t="s">
        <v>3975</v>
      </c>
      <c r="E827" s="1" t="s">
        <v>3976</v>
      </c>
      <c r="F827" s="4" t="s">
        <v>5267</v>
      </c>
      <c r="G827" s="1" t="s">
        <v>17</v>
      </c>
      <c r="H827" s="1" t="s">
        <v>18</v>
      </c>
      <c r="I827" s="1" t="s">
        <v>19</v>
      </c>
      <c r="J827" s="1" t="s">
        <v>3977</v>
      </c>
      <c r="K827" s="1" t="s">
        <v>21</v>
      </c>
      <c r="L827" s="1" t="str">
        <f>HYPERLINK("https://files.afu.se/Downloads/Transcripts/Fade%20to%20Black%20(Jimmy%20Church)/2018 12 20 - FADE TO BLACK Radio - Ep. 969 FADE to BLACK FADERNIGHT   Open-Lines    LIVE_eIEchKHVfRI - transcript (automated).pdf","Transcript Link")</f>
        <v>Transcript Link</v>
      </c>
      <c r="M827" s="2" t="str">
        <f>HYPERLINK("https://files.afu.se/Downloads/Transcripts/Fade%20to%20Black%20(Jimmy%20Church)/2018 12 20 - FADE TO BLACK Radio - Ep. 969 FADE to BLACK FADERNIGHT   Open-Lines    LIVE_eIEchKHVfRI - transcript (automated).pdf","Transcript Link")</f>
        <v>Transcript Link</v>
      </c>
    </row>
    <row r="828" spans="1:13" ht="165">
      <c r="A828" s="1" t="s">
        <v>3978</v>
      </c>
      <c r="B828" s="1" t="s">
        <v>13</v>
      </c>
      <c r="C828" s="4" t="s">
        <v>3979</v>
      </c>
      <c r="D828" s="1" t="s">
        <v>3980</v>
      </c>
      <c r="E828" s="1" t="s">
        <v>3981</v>
      </c>
      <c r="F828" s="4" t="s">
        <v>5267</v>
      </c>
      <c r="G828" s="1" t="s">
        <v>17</v>
      </c>
      <c r="H828" s="1" t="s">
        <v>18</v>
      </c>
      <c r="I828" s="1" t="s">
        <v>19</v>
      </c>
      <c r="J828" s="1" t="s">
        <v>3982</v>
      </c>
      <c r="K828" s="1" t="s">
        <v>21</v>
      </c>
      <c r="L828" s="1" t="str">
        <f>HYPERLINK("https://files.afu.se/Downloads/Transcripts/Fade%20to%20Black%20(Jimmy%20Church)/2018 12 19 - FADE TO BLACK Radio - Ep. 968 FADE to BLACK w  Richard Dolan    LIVE_HUaWZ2H_lYc - transcript (automated).pdf","Transcript Link")</f>
        <v>Transcript Link</v>
      </c>
      <c r="M828" s="2" t="str">
        <f>HYPERLINK("https://files.afu.se/Downloads/Transcripts/Fade%20to%20Black%20(Jimmy%20Church)/2018 12 19 - FADE TO BLACK Radio - Ep. 968 FADE to BLACK w  Richard Dolan    LIVE_HUaWZ2H_lYc - transcript (automated).pdf","Transcript Link")</f>
        <v>Transcript Link</v>
      </c>
    </row>
    <row r="829" spans="1:13" ht="165">
      <c r="A829" s="1" t="s">
        <v>3983</v>
      </c>
      <c r="B829" s="1" t="s">
        <v>13</v>
      </c>
      <c r="C829" s="4" t="s">
        <v>3984</v>
      </c>
      <c r="D829" s="1" t="s">
        <v>3985</v>
      </c>
      <c r="E829" s="1" t="s">
        <v>3986</v>
      </c>
      <c r="F829" s="4" t="s">
        <v>5267</v>
      </c>
      <c r="G829" s="1" t="s">
        <v>17</v>
      </c>
      <c r="H829" s="1" t="s">
        <v>18</v>
      </c>
      <c r="I829" s="1" t="s">
        <v>19</v>
      </c>
      <c r="J829" s="1" t="s">
        <v>3987</v>
      </c>
      <c r="K829" s="1" t="s">
        <v>21</v>
      </c>
      <c r="L829" s="1" t="str">
        <f>HYPERLINK("https://files.afu.se/Downloads/Transcripts/Fade%20to%20Black%20(Jimmy%20Church)/2018 12 18 - FADE TO BLACK Radio - Ep. 967 FADE to BLACK w  Derrel Sims The Alien Hunter    LIVE_zxUn9bEvUYw - transcript (automated).pdf","Transcript Link")</f>
        <v>Transcript Link</v>
      </c>
      <c r="M829" s="2" t="str">
        <f>HYPERLINK("https://files.afu.se/Downloads/Transcripts/Fade%20to%20Black%20(Jimmy%20Church)/2018 12 18 - FADE TO BLACK Radio - Ep. 967 FADE to BLACK w  Derrel Sims The Alien Hunter    LIVE_zxUn9bEvUYw - transcript (automated).pdf","Transcript Link")</f>
        <v>Transcript Link</v>
      </c>
    </row>
    <row r="830" spans="1:13" ht="165">
      <c r="A830" s="1" t="s">
        <v>3988</v>
      </c>
      <c r="B830" s="1" t="s">
        <v>13</v>
      </c>
      <c r="C830" s="4" t="s">
        <v>3989</v>
      </c>
      <c r="D830" s="1" t="s">
        <v>3990</v>
      </c>
      <c r="E830" s="1" t="s">
        <v>3991</v>
      </c>
      <c r="F830" s="4" t="s">
        <v>5267</v>
      </c>
      <c r="G830" s="1" t="s">
        <v>17</v>
      </c>
      <c r="H830" s="1" t="s">
        <v>18</v>
      </c>
      <c r="I830" s="1" t="s">
        <v>19</v>
      </c>
      <c r="J830" s="1" t="s">
        <v>3992</v>
      </c>
      <c r="K830" s="1" t="s">
        <v>21</v>
      </c>
      <c r="L830" s="1" t="str">
        <f>HYPERLINK("https://files.afu.se/Downloads/Transcripts/Fade%20to%20Black%20(Jimmy%20Church)/2018 12 17 - FADE TO BLACK Radio - Ep. 966 FADE to BLACK w  Tracey Ash    LIVE_Ar-WoOu6nTE - transcript (automated).pdf","Transcript Link")</f>
        <v>Transcript Link</v>
      </c>
      <c r="M830" s="2" t="str">
        <f>HYPERLINK("https://files.afu.se/Downloads/Transcripts/Fade%20to%20Black%20(Jimmy%20Church)/2018 12 17 - FADE TO BLACK Radio - Ep. 966 FADE to BLACK w  Tracey Ash    LIVE_Ar-WoOu6nTE - transcript (automated).pdf","Transcript Link")</f>
        <v>Transcript Link</v>
      </c>
    </row>
    <row r="831" spans="1:13" ht="165">
      <c r="A831" s="1" t="s">
        <v>3993</v>
      </c>
      <c r="B831" s="1" t="s">
        <v>13</v>
      </c>
      <c r="C831" s="4" t="s">
        <v>3994</v>
      </c>
      <c r="D831" s="1" t="s">
        <v>3995</v>
      </c>
      <c r="E831" s="1" t="s">
        <v>3996</v>
      </c>
      <c r="F831" s="4" t="s">
        <v>5267</v>
      </c>
      <c r="G831" s="1" t="s">
        <v>17</v>
      </c>
      <c r="H831" s="1" t="s">
        <v>18</v>
      </c>
      <c r="I831" s="1" t="s">
        <v>19</v>
      </c>
      <c r="J831" s="1" t="s">
        <v>3997</v>
      </c>
      <c r="K831" s="1" t="s">
        <v>21</v>
      </c>
      <c r="L831" s="1" t="str">
        <f>HYPERLINK("https://files.afu.se/Downloads/Transcripts/Fade%20to%20Black%20(Jimmy%20Church)/2018 12 13 - FADE TO BLACK Radio - Ep. 965 FADE to BLACK FADERNIGHT Open Lines    LIVE_89M-rzmlruU - transcript (automated).pdf","Transcript Link")</f>
        <v>Transcript Link</v>
      </c>
      <c r="M831" s="2" t="str">
        <f>HYPERLINK("https://files.afu.se/Downloads/Transcripts/Fade%20to%20Black%20(Jimmy%20Church)/2018 12 13 - FADE TO BLACK Radio - Ep. 965 FADE to BLACK FADERNIGHT Open Lines    LIVE_89M-rzmlruU - transcript (automated).pdf","Transcript Link")</f>
        <v>Transcript Link</v>
      </c>
    </row>
    <row r="832" spans="1:13" ht="165">
      <c r="A832" s="1" t="s">
        <v>3998</v>
      </c>
      <c r="B832" s="1" t="s">
        <v>13</v>
      </c>
      <c r="C832" s="4" t="s">
        <v>3999</v>
      </c>
      <c r="D832" s="1" t="s">
        <v>4000</v>
      </c>
      <c r="E832" s="1" t="s">
        <v>4001</v>
      </c>
      <c r="F832" s="4" t="s">
        <v>5267</v>
      </c>
      <c r="G832" s="1" t="s">
        <v>17</v>
      </c>
      <c r="H832" s="1" t="s">
        <v>18</v>
      </c>
      <c r="I832" s="1" t="s">
        <v>19</v>
      </c>
      <c r="J832" s="1" t="s">
        <v>4002</v>
      </c>
      <c r="K832" s="1" t="s">
        <v>21</v>
      </c>
      <c r="L832" s="1" t="str">
        <f>HYPERLINK("https://files.afu.se/Downloads/Transcripts/Fade%20to%20Black%20(Jimmy%20Church)/2018 12 12 - FADE TO BLACK Radio - Ep. 964 FADE to BLACK w  Tyler Glockner   Secureteam    LIVE_oEDckBtnSvc - transcript (automated).pdf","Transcript Link")</f>
        <v>Transcript Link</v>
      </c>
      <c r="M832" s="2" t="str">
        <f>HYPERLINK("https://files.afu.se/Downloads/Transcripts/Fade%20to%20Black%20(Jimmy%20Church)/2018 12 12 - FADE TO BLACK Radio - Ep. 964 FADE to BLACK w  Tyler Glockner   Secureteam    LIVE_oEDckBtnSvc - transcript (automated).pdf","Transcript Link")</f>
        <v>Transcript Link</v>
      </c>
    </row>
    <row r="833" spans="1:13" ht="165">
      <c r="A833" s="1" t="s">
        <v>4003</v>
      </c>
      <c r="B833" s="1" t="s">
        <v>13</v>
      </c>
      <c r="C833" s="4" t="s">
        <v>4004</v>
      </c>
      <c r="D833" s="1" t="s">
        <v>4005</v>
      </c>
      <c r="E833" s="1" t="s">
        <v>4006</v>
      </c>
      <c r="F833" s="4" t="s">
        <v>5267</v>
      </c>
      <c r="G833" s="1" t="s">
        <v>17</v>
      </c>
      <c r="H833" s="1" t="s">
        <v>18</v>
      </c>
      <c r="I833" s="1" t="s">
        <v>19</v>
      </c>
      <c r="J833" s="1" t="s">
        <v>4007</v>
      </c>
      <c r="K833" s="1" t="s">
        <v>21</v>
      </c>
      <c r="L833" s="1" t="str">
        <f>HYPERLINK("https://files.afu.se/Downloads/Transcripts/Fade%20to%20Black%20(Jimmy%20Church)/2018 12 11 - FADE TO BLACK Radio - Ep. 963 FADE to BLACK w  Kerry Cassidy    LIVE_Umg11kJkjhY - transcript (automated).pdf","Transcript Link")</f>
        <v>Transcript Link</v>
      </c>
      <c r="M833" s="2" t="str">
        <f>HYPERLINK("https://files.afu.se/Downloads/Transcripts/Fade%20to%20Black%20(Jimmy%20Church)/2018 12 11 - FADE TO BLACK Radio - Ep. 963 FADE to BLACK w  Kerry Cassidy    LIVE_Umg11kJkjhY - transcript (automated).pdf","Transcript Link")</f>
        <v>Transcript Link</v>
      </c>
    </row>
    <row r="834" spans="1:13" ht="165">
      <c r="A834" s="1" t="s">
        <v>4008</v>
      </c>
      <c r="B834" s="1" t="s">
        <v>13</v>
      </c>
      <c r="C834" s="4" t="s">
        <v>4009</v>
      </c>
      <c r="D834" s="1" t="s">
        <v>4010</v>
      </c>
      <c r="E834" s="1" t="s">
        <v>4011</v>
      </c>
      <c r="F834" s="4" t="s">
        <v>5267</v>
      </c>
      <c r="G834" s="1" t="s">
        <v>17</v>
      </c>
      <c r="H834" s="1" t="s">
        <v>18</v>
      </c>
      <c r="I834" s="1" t="s">
        <v>19</v>
      </c>
      <c r="J834" s="1" t="s">
        <v>4012</v>
      </c>
      <c r="K834" s="1" t="s">
        <v>21</v>
      </c>
      <c r="L834" s="1" t="str">
        <f>HYPERLINK("https://files.afu.se/Downloads/Transcripts/Fade%20to%20Black%20(Jimmy%20Church)/2018 12 10 - FADE TO BLACK Radio - Ep. 962 FADE to BLACK w  Billy Carson    LIVE_951TL06-VBI - transcript (automated).pdf","Transcript Link")</f>
        <v>Transcript Link</v>
      </c>
      <c r="M834" s="2" t="str">
        <f>HYPERLINK("https://files.afu.se/Downloads/Transcripts/Fade%20to%20Black%20(Jimmy%20Church)/2018 12 10 - FADE TO BLACK Radio - Ep. 962 FADE to BLACK w  Billy Carson    LIVE_951TL06-VBI - transcript (automated).pdf","Transcript Link")</f>
        <v>Transcript Link</v>
      </c>
    </row>
    <row r="835" spans="1:13" ht="165">
      <c r="A835" s="1" t="s">
        <v>4013</v>
      </c>
      <c r="B835" s="1" t="s">
        <v>13</v>
      </c>
      <c r="C835" s="4" t="s">
        <v>4014</v>
      </c>
      <c r="D835" s="1" t="s">
        <v>4015</v>
      </c>
      <c r="E835" s="1" t="s">
        <v>4016</v>
      </c>
      <c r="F835" s="4" t="s">
        <v>5267</v>
      </c>
      <c r="G835" s="1" t="s">
        <v>17</v>
      </c>
      <c r="H835" s="1" t="s">
        <v>18</v>
      </c>
      <c r="I835" s="1" t="s">
        <v>19</v>
      </c>
      <c r="J835" s="1" t="s">
        <v>4017</v>
      </c>
      <c r="K835" s="1" t="s">
        <v>21</v>
      </c>
      <c r="L835" s="1" t="str">
        <f>HYPERLINK("https://files.afu.se/Downloads/Transcripts/Fade%20to%20Black%20(Jimmy%20Church)/2018 12 06 - FADE TO BLACK Radio - Ep. 961 FADE to BLACK FADERNIGHT Open Lines    LIVE_16Wdtm6ZEx4 - transcript (automated).pdf","Transcript Link")</f>
        <v>Transcript Link</v>
      </c>
      <c r="M835" s="2" t="str">
        <f>HYPERLINK("https://files.afu.se/Downloads/Transcripts/Fade%20to%20Black%20(Jimmy%20Church)/2018 12 06 - FADE TO BLACK Radio - Ep. 961 FADE to BLACK FADERNIGHT Open Lines    LIVE_16Wdtm6ZEx4 - transcript (automated).pdf","Transcript Link")</f>
        <v>Transcript Link</v>
      </c>
    </row>
    <row r="836" spans="1:13" ht="165">
      <c r="A836" s="1" t="s">
        <v>4018</v>
      </c>
      <c r="B836" s="1" t="s">
        <v>13</v>
      </c>
      <c r="C836" s="4" t="s">
        <v>4019</v>
      </c>
      <c r="D836" s="1" t="s">
        <v>4020</v>
      </c>
      <c r="E836" s="1" t="s">
        <v>4021</v>
      </c>
      <c r="F836" s="4" t="s">
        <v>5267</v>
      </c>
      <c r="G836" s="1" t="s">
        <v>17</v>
      </c>
      <c r="H836" s="1" t="s">
        <v>18</v>
      </c>
      <c r="I836" s="1" t="s">
        <v>19</v>
      </c>
      <c r="J836" s="1" t="s">
        <v>4022</v>
      </c>
      <c r="K836" s="1" t="s">
        <v>21</v>
      </c>
      <c r="L836" s="1" t="str">
        <f>HYPERLINK("https://files.afu.se/Downloads/Transcripts/Fade%20to%20Black%20(Jimmy%20Church)/2018 12 05 - FADE TO BLACK Radio - Ep. 960 FADE to BLACK filmmaker Mark Borchardt    LIVE_f8EWwONPP9I - transcript (automated).pdf","Transcript Link")</f>
        <v>Transcript Link</v>
      </c>
      <c r="M836" s="2" t="str">
        <f>HYPERLINK("https://files.afu.se/Downloads/Transcripts/Fade%20to%20Black%20(Jimmy%20Church)/2018 12 05 - FADE TO BLACK Radio - Ep. 960 FADE to BLACK filmmaker Mark Borchardt    LIVE_f8EWwONPP9I - transcript (automated).pdf","Transcript Link")</f>
        <v>Transcript Link</v>
      </c>
    </row>
    <row r="837" spans="1:13" ht="165">
      <c r="A837" s="1" t="s">
        <v>4023</v>
      </c>
      <c r="B837" s="1" t="s">
        <v>13</v>
      </c>
      <c r="C837" s="4" t="s">
        <v>4024</v>
      </c>
      <c r="D837" s="1" t="s">
        <v>4025</v>
      </c>
      <c r="E837" s="1" t="s">
        <v>4026</v>
      </c>
      <c r="F837" s="4" t="s">
        <v>5267</v>
      </c>
      <c r="G837" s="1" t="s">
        <v>17</v>
      </c>
      <c r="H837" s="1" t="s">
        <v>18</v>
      </c>
      <c r="I837" s="1" t="s">
        <v>19</v>
      </c>
      <c r="J837" s="1" t="s">
        <v>4027</v>
      </c>
      <c r="K837" s="1" t="s">
        <v>21</v>
      </c>
      <c r="L837" s="1" t="str">
        <f>HYPERLINK("https://files.afu.se/Downloads/Transcripts/Fade%20to%20Black%20(Jimmy%20Church)/2018 12 04 - FADE TO BLACK Radio - Ep. 959 FADE to BLACK 'Bob Lazar' Movie Review    LIVE_NmgCtT536VU - transcript (automated).pdf","Transcript Link")</f>
        <v>Transcript Link</v>
      </c>
      <c r="M837" s="2" t="str">
        <f>HYPERLINK("https://files.afu.se/Downloads/Transcripts/Fade%20to%20Black%20(Jimmy%20Church)/2018 12 04 - FADE TO BLACK Radio - Ep. 959 FADE to BLACK 'Bob Lazar' Movie Review    LIVE_NmgCtT536VU - transcript (automated).pdf","Transcript Link")</f>
        <v>Transcript Link</v>
      </c>
    </row>
    <row r="838" spans="1:13" ht="165">
      <c r="A838" s="1" t="s">
        <v>4028</v>
      </c>
      <c r="B838" s="1" t="s">
        <v>13</v>
      </c>
      <c r="C838" s="4" t="s">
        <v>4029</v>
      </c>
      <c r="D838" s="1" t="s">
        <v>4030</v>
      </c>
      <c r="E838" s="1" t="s">
        <v>4031</v>
      </c>
      <c r="F838" s="4" t="s">
        <v>5267</v>
      </c>
      <c r="G838" s="1" t="s">
        <v>17</v>
      </c>
      <c r="H838" s="1" t="s">
        <v>18</v>
      </c>
      <c r="I838" s="1" t="s">
        <v>19</v>
      </c>
      <c r="J838" s="1" t="s">
        <v>4032</v>
      </c>
      <c r="K838" s="1" t="s">
        <v>21</v>
      </c>
      <c r="L838" s="1" t="str">
        <f>HYPERLINK("https://files.afu.se/Downloads/Transcripts/Fade%20to%20Black%20(Jimmy%20Church)/2018 11 28 - FADE TO BLACK Radio - Ep. 957 FADE to BLACK w  Scott Wolter    LIVE_2-KIRmNM3Fc - transcript (automated).pdf","Transcript Link")</f>
        <v>Transcript Link</v>
      </c>
      <c r="M838" s="2" t="str">
        <f>HYPERLINK("https://files.afu.se/Downloads/Transcripts/Fade%20to%20Black%20(Jimmy%20Church)/2018 11 28 - FADE TO BLACK Radio - Ep. 957 FADE to BLACK w  Scott Wolter    LIVE_2-KIRmNM3Fc - transcript (automated).pdf","Transcript Link")</f>
        <v>Transcript Link</v>
      </c>
    </row>
    <row r="839" spans="1:13" ht="165">
      <c r="A839" s="1" t="s">
        <v>4033</v>
      </c>
      <c r="B839" s="1" t="s">
        <v>13</v>
      </c>
      <c r="C839" s="4" t="s">
        <v>4034</v>
      </c>
      <c r="D839" s="1" t="s">
        <v>4035</v>
      </c>
      <c r="E839" s="1" t="s">
        <v>4036</v>
      </c>
      <c r="F839" s="4" t="s">
        <v>5267</v>
      </c>
      <c r="G839" s="1" t="s">
        <v>17</v>
      </c>
      <c r="H839" s="1" t="s">
        <v>18</v>
      </c>
      <c r="I839" s="1" t="s">
        <v>19</v>
      </c>
      <c r="J839" s="1" t="s">
        <v>4037</v>
      </c>
      <c r="K839" s="1" t="s">
        <v>21</v>
      </c>
      <c r="L839" s="1" t="str">
        <f>HYPERLINK("https://files.afu.se/Downloads/Transcripts/Fade%20to%20Black%20(Jimmy%20Church)/2018 11 27 - FADE TO BLACK Radio - Ep. 956 FADE to BLACK w  RN Vooght    LIVE_25exOVca10s - transcript (automated).pdf","Transcript Link")</f>
        <v>Transcript Link</v>
      </c>
      <c r="M839" s="2" t="str">
        <f>HYPERLINK("https://files.afu.se/Downloads/Transcripts/Fade%20to%20Black%20(Jimmy%20Church)/2018 11 27 - FADE TO BLACK Radio - Ep. 956 FADE to BLACK w  RN Vooght    LIVE_25exOVca10s - transcript (automated).pdf","Transcript Link")</f>
        <v>Transcript Link</v>
      </c>
    </row>
    <row r="840" spans="1:13" ht="165">
      <c r="A840" s="1" t="s">
        <v>4038</v>
      </c>
      <c r="B840" s="1" t="s">
        <v>13</v>
      </c>
      <c r="C840" s="4" t="s">
        <v>4039</v>
      </c>
      <c r="D840" s="1" t="s">
        <v>4040</v>
      </c>
      <c r="E840" s="1" t="s">
        <v>4041</v>
      </c>
      <c r="F840" s="4" t="s">
        <v>5267</v>
      </c>
      <c r="G840" s="1" t="s">
        <v>17</v>
      </c>
      <c r="H840" s="1" t="s">
        <v>18</v>
      </c>
      <c r="I840" s="1" t="s">
        <v>19</v>
      </c>
      <c r="J840" s="1" t="s">
        <v>4042</v>
      </c>
      <c r="K840" s="1" t="s">
        <v>21</v>
      </c>
      <c r="L840" s="1" t="str">
        <f>HYPERLINK("https://files.afu.se/Downloads/Transcripts/Fade%20to%20Black%20(Jimmy%20Church)/2018 11 26 - FADE TO BLACK Radio - Ep. 955 FADE to BLACK w  Karen A. Dahlman   Ouija LIVE    LIVE_Cema1_QMfrA - transcript (automated).pdf","Transcript Link")</f>
        <v>Transcript Link</v>
      </c>
      <c r="M840" s="2" t="str">
        <f>HYPERLINK("https://files.afu.se/Downloads/Transcripts/Fade%20to%20Black%20(Jimmy%20Church)/2018 11 26 - FADE TO BLACK Radio - Ep. 955 FADE to BLACK w  Karen A. Dahlman   Ouija LIVE    LIVE_Cema1_QMfrA - transcript (automated).pdf","Transcript Link")</f>
        <v>Transcript Link</v>
      </c>
    </row>
    <row r="841" spans="1:13" ht="165">
      <c r="A841" s="1" t="s">
        <v>4043</v>
      </c>
      <c r="B841" s="1" t="s">
        <v>13</v>
      </c>
      <c r="C841" s="4" t="s">
        <v>4044</v>
      </c>
      <c r="D841" s="1" t="s">
        <v>4045</v>
      </c>
      <c r="E841" s="1" t="s">
        <v>4046</v>
      </c>
      <c r="F841" s="4" t="s">
        <v>5267</v>
      </c>
      <c r="G841" s="1" t="s">
        <v>17</v>
      </c>
      <c r="H841" s="1" t="s">
        <v>18</v>
      </c>
      <c r="I841" s="1" t="s">
        <v>19</v>
      </c>
      <c r="J841" s="1" t="s">
        <v>4047</v>
      </c>
      <c r="K841" s="1" t="s">
        <v>21</v>
      </c>
      <c r="L841" s="1" t="str">
        <f>HYPERLINK("https://files.afu.se/Downloads/Transcripts/Fade%20to%20Black%20(Jimmy%20Church)/2018 11 20 - FADE TO BLACK Radio - Ep. 954 FADE to BLACK FADERNIGHT   Open Lines    LIVE_sEjeClb_nOc - transcript (automated).pdf","Transcript Link")</f>
        <v>Transcript Link</v>
      </c>
      <c r="M841" s="2" t="str">
        <f>HYPERLINK("https://files.afu.se/Downloads/Transcripts/Fade%20to%20Black%20(Jimmy%20Church)/2018 11 20 - FADE TO BLACK Radio - Ep. 954 FADE to BLACK FADERNIGHT   Open Lines    LIVE_sEjeClb_nOc - transcript (automated).pdf","Transcript Link")</f>
        <v>Transcript Link</v>
      </c>
    </row>
    <row r="842" spans="1:13" ht="165">
      <c r="A842" s="1" t="s">
        <v>4048</v>
      </c>
      <c r="B842" s="1" t="s">
        <v>13</v>
      </c>
      <c r="C842" s="4" t="s">
        <v>4049</v>
      </c>
      <c r="D842" s="1" t="s">
        <v>4050</v>
      </c>
      <c r="E842" s="1" t="s">
        <v>4051</v>
      </c>
      <c r="F842" s="4" t="s">
        <v>5267</v>
      </c>
      <c r="G842" s="1" t="s">
        <v>17</v>
      </c>
      <c r="H842" s="1" t="s">
        <v>18</v>
      </c>
      <c r="I842" s="1" t="s">
        <v>19</v>
      </c>
      <c r="J842" s="1" t="s">
        <v>4052</v>
      </c>
      <c r="K842" s="1" t="s">
        <v>21</v>
      </c>
      <c r="L842" s="1" t="str">
        <f>HYPERLINK("https://files.afu.se/Downloads/Transcripts/Fade%20to%20Black%20(Jimmy%20Church)/2018 11 15 - FADE TO BLACK Radio - Ep. 952 FADE to BLACK FADERNIGHT   LIVE_fxz6wj2L1_0 - transcript (automated).pdf","Transcript Link")</f>
        <v>Transcript Link</v>
      </c>
      <c r="M842" s="2" t="str">
        <f>HYPERLINK("https://files.afu.se/Downloads/Transcripts/Fade%20to%20Black%20(Jimmy%20Church)/2018 11 15 - FADE TO BLACK Radio - Ep. 952 FADE to BLACK FADERNIGHT   LIVE_fxz6wj2L1_0 - transcript (automated).pdf","Transcript Link")</f>
        <v>Transcript Link</v>
      </c>
    </row>
    <row r="843" spans="1:13" ht="165">
      <c r="A843" s="1" t="s">
        <v>4053</v>
      </c>
      <c r="B843" s="1" t="s">
        <v>13</v>
      </c>
      <c r="C843" s="4" t="s">
        <v>4054</v>
      </c>
      <c r="D843" s="1" t="s">
        <v>4055</v>
      </c>
      <c r="E843" s="1" t="s">
        <v>4056</v>
      </c>
      <c r="F843" s="4" t="s">
        <v>5267</v>
      </c>
      <c r="G843" s="1" t="s">
        <v>17</v>
      </c>
      <c r="H843" s="1" t="s">
        <v>18</v>
      </c>
      <c r="I843" s="1" t="s">
        <v>19</v>
      </c>
      <c r="J843" s="1" t="s">
        <v>4057</v>
      </c>
      <c r="K843" s="1" t="s">
        <v>21</v>
      </c>
      <c r="L843" s="1" t="str">
        <f>HYPERLINK("https://files.afu.se/Downloads/Transcripts/Fade%20to%20Black%20(Jimmy%20Church)/2018 11 14 - FADE TO BLACK Radio - Ep. 951 FADE to BLACK w  Patrick Wood   Technocracy 2.0   LIVE_qOsi9DNTEYs - transcript (automated).pdf","Transcript Link")</f>
        <v>Transcript Link</v>
      </c>
      <c r="M843" s="2" t="str">
        <f>HYPERLINK("https://files.afu.se/Downloads/Transcripts/Fade%20to%20Black%20(Jimmy%20Church)/2018 11 14 - FADE TO BLACK Radio - Ep. 951 FADE to BLACK w  Patrick Wood   Technocracy 2.0   LIVE_qOsi9DNTEYs - transcript (automated).pdf","Transcript Link")</f>
        <v>Transcript Link</v>
      </c>
    </row>
    <row r="844" spans="1:13" ht="165">
      <c r="A844" s="1" t="s">
        <v>4058</v>
      </c>
      <c r="B844" s="1" t="s">
        <v>13</v>
      </c>
      <c r="C844" s="4" t="s">
        <v>4059</v>
      </c>
      <c r="D844" s="1" t="s">
        <v>4060</v>
      </c>
      <c r="E844" s="1" t="s">
        <v>4061</v>
      </c>
      <c r="F844" s="4" t="s">
        <v>5267</v>
      </c>
      <c r="G844" s="1" t="s">
        <v>17</v>
      </c>
      <c r="H844" s="1" t="s">
        <v>18</v>
      </c>
      <c r="I844" s="1" t="s">
        <v>19</v>
      </c>
      <c r="J844" s="1" t="s">
        <v>4062</v>
      </c>
      <c r="K844" s="1" t="s">
        <v>21</v>
      </c>
      <c r="L844" s="1" t="str">
        <f>HYPERLINK("https://files.afu.se/Downloads/Transcripts/Fade%20to%20Black%20(Jimmy%20Church)/2018 11 13 - FADE TO BLACK Radio - Ep. 950 FADE to BLACK w  Jonny Enoch   The New Area 51   LIVE_ZgGmdFnZ91s - transcript (automated).pdf","Transcript Link")</f>
        <v>Transcript Link</v>
      </c>
      <c r="M844" s="2" t="str">
        <f>HYPERLINK("https://files.afu.se/Downloads/Transcripts/Fade%20to%20Black%20(Jimmy%20Church)/2018 11 13 - FADE TO BLACK Radio - Ep. 950 FADE to BLACK w  Jonny Enoch   The New Area 51   LIVE_ZgGmdFnZ91s - transcript (automated).pdf","Transcript Link")</f>
        <v>Transcript Link</v>
      </c>
    </row>
    <row r="845" spans="1:13" ht="165">
      <c r="A845" s="1" t="s">
        <v>4063</v>
      </c>
      <c r="B845" s="1" t="s">
        <v>13</v>
      </c>
      <c r="C845" s="4" t="s">
        <v>4064</v>
      </c>
      <c r="D845" s="1" t="s">
        <v>4065</v>
      </c>
      <c r="E845" s="1" t="s">
        <v>4066</v>
      </c>
      <c r="F845" s="4" t="s">
        <v>5267</v>
      </c>
      <c r="G845" s="1" t="s">
        <v>17</v>
      </c>
      <c r="H845" s="1" t="s">
        <v>18</v>
      </c>
      <c r="I845" s="1" t="s">
        <v>19</v>
      </c>
      <c r="J845" s="1" t="s">
        <v>4067</v>
      </c>
      <c r="K845" s="1" t="s">
        <v>21</v>
      </c>
      <c r="L845" s="1" t="str">
        <f>HYPERLINK("https://files.afu.se/Downloads/Transcripts/Fade%20to%20Black%20(Jimmy%20Church)/2018 11 12 - FADE TO BLACK Radio - Ep. 949 FADE to BLACK w  Chris O'Brien   Stalking the Herd Part 2   LIVE_Dc4DMChF7jE - transcript (automated).pdf","Transcript Link")</f>
        <v>Transcript Link</v>
      </c>
      <c r="M845" s="2" t="str">
        <f>HYPERLINK("https://files.afu.se/Downloads/Transcripts/Fade%20to%20Black%20(Jimmy%20Church)/2018 11 12 - FADE TO BLACK Radio - Ep. 949 FADE to BLACK w  Chris O'Brien   Stalking the Herd Part 2   LIVE_Dc4DMChF7jE - transcript (automated).pdf","Transcript Link")</f>
        <v>Transcript Link</v>
      </c>
    </row>
    <row r="846" spans="1:13" ht="165">
      <c r="A846" s="1" t="s">
        <v>4063</v>
      </c>
      <c r="B846" s="1" t="s">
        <v>13</v>
      </c>
      <c r="C846" s="4" t="s">
        <v>4068</v>
      </c>
      <c r="D846" s="1" t="s">
        <v>4069</v>
      </c>
      <c r="E846" s="1" t="s">
        <v>4066</v>
      </c>
      <c r="F846" s="4" t="s">
        <v>5267</v>
      </c>
      <c r="G846" s="1" t="s">
        <v>17</v>
      </c>
      <c r="H846" s="1" t="s">
        <v>18</v>
      </c>
      <c r="I846" s="1" t="s">
        <v>19</v>
      </c>
      <c r="J846" s="1" t="s">
        <v>4070</v>
      </c>
      <c r="K846" s="1" t="s">
        <v>21</v>
      </c>
      <c r="L846" s="1" t="str">
        <f>HYPERLINK("https://files.afu.se/Downloads/Transcripts/Fade%20to%20Black%20(Jimmy%20Church)/2018 11 12 - FADE TO BLACK Radio - Ep. 949 FADE to BLACK w  Chris O'Brien   Stalking the Herd Part 1   LIVE_nvkaYPaM7ws - transcript (automated).pdf","Transcript Link")</f>
        <v>Transcript Link</v>
      </c>
      <c r="M846" s="2" t="str">
        <f>HYPERLINK("https://files.afu.se/Downloads/Transcripts/Fade%20to%20Black%20(Jimmy%20Church)/2018 11 12 - FADE TO BLACK Radio - Ep. 949 FADE to BLACK w  Chris O'Brien   Stalking the Herd Part 1   LIVE_nvkaYPaM7ws - transcript (automated).pdf","Transcript Link")</f>
        <v>Transcript Link</v>
      </c>
    </row>
    <row r="847" spans="1:13" ht="165">
      <c r="A847" s="1" t="s">
        <v>4071</v>
      </c>
      <c r="B847" s="1" t="s">
        <v>13</v>
      </c>
      <c r="C847" s="4" t="s">
        <v>4072</v>
      </c>
      <c r="D847" s="1" t="s">
        <v>4073</v>
      </c>
      <c r="E847" s="1" t="s">
        <v>4074</v>
      </c>
      <c r="F847" s="4" t="s">
        <v>5267</v>
      </c>
      <c r="G847" s="1" t="s">
        <v>17</v>
      </c>
      <c r="H847" s="1" t="s">
        <v>18</v>
      </c>
      <c r="I847" s="1" t="s">
        <v>19</v>
      </c>
      <c r="J847" s="1" t="s">
        <v>4075</v>
      </c>
      <c r="K847" s="1" t="s">
        <v>21</v>
      </c>
      <c r="L847" s="1" t="str">
        <f>HYPERLINK("https://files.afu.se/Downloads/Transcripts/Fade%20to%20Black%20(Jimmy%20Church)/2018 11 08 - FADE TO BLACK Radio - Ep. 948 FADE to BLACK FADERNIGHT   Open-Lines   Teresa Yanaros   LIVE_n01jzjX4shU - transcript (automated).pdf","Transcript Link")</f>
        <v>Transcript Link</v>
      </c>
      <c r="M847" s="2" t="str">
        <f>HYPERLINK("https://files.afu.se/Downloads/Transcripts/Fade%20to%20Black%20(Jimmy%20Church)/2018 11 08 - FADE TO BLACK Radio - Ep. 948 FADE to BLACK FADERNIGHT   Open-Lines   Teresa Yanaros   LIVE_n01jzjX4shU - transcript (automated).pdf","Transcript Link")</f>
        <v>Transcript Link</v>
      </c>
    </row>
    <row r="848" spans="1:13" ht="165">
      <c r="A848" s="1" t="s">
        <v>4076</v>
      </c>
      <c r="B848" s="1" t="s">
        <v>13</v>
      </c>
      <c r="C848" s="4" t="s">
        <v>4077</v>
      </c>
      <c r="D848" s="1" t="s">
        <v>4078</v>
      </c>
      <c r="E848" s="1" t="s">
        <v>4079</v>
      </c>
      <c r="F848" s="4" t="s">
        <v>5267</v>
      </c>
      <c r="G848" s="1" t="s">
        <v>17</v>
      </c>
      <c r="H848" s="1" t="s">
        <v>18</v>
      </c>
      <c r="I848" s="1" t="s">
        <v>19</v>
      </c>
      <c r="J848" s="1" t="s">
        <v>4080</v>
      </c>
      <c r="K848" s="1" t="s">
        <v>21</v>
      </c>
      <c r="L848" s="1" t="str">
        <f>HYPERLINK("https://files.afu.se/Downloads/Transcripts/Fade%20to%20Black%20(Jimmy%20Church)/2018 11 07 - FADE TO BLACK Radio - Ep. 947 FADE to BLACK w  Randall Carlson  The Conversation   LIVE_jQPzN0GoF_U - transcript (automated).pdf","Transcript Link")</f>
        <v>Transcript Link</v>
      </c>
      <c r="M848" s="2" t="str">
        <f>HYPERLINK("https://files.afu.se/Downloads/Transcripts/Fade%20to%20Black%20(Jimmy%20Church)/2018 11 07 - FADE TO BLACK Radio - Ep. 947 FADE to BLACK w  Randall Carlson  The Conversation   LIVE_jQPzN0GoF_U - transcript (automated).pdf","Transcript Link")</f>
        <v>Transcript Link</v>
      </c>
    </row>
    <row r="849" spans="1:13" ht="165">
      <c r="A849" s="1" t="s">
        <v>4081</v>
      </c>
      <c r="B849" s="1" t="s">
        <v>13</v>
      </c>
      <c r="C849" s="4" t="s">
        <v>4082</v>
      </c>
      <c r="D849" s="1" t="s">
        <v>4083</v>
      </c>
      <c r="E849" s="1" t="s">
        <v>4084</v>
      </c>
      <c r="F849" s="4" t="s">
        <v>5267</v>
      </c>
      <c r="G849" s="1" t="s">
        <v>17</v>
      </c>
      <c r="H849" s="1" t="s">
        <v>18</v>
      </c>
      <c r="I849" s="1" t="s">
        <v>19</v>
      </c>
      <c r="J849" s="1" t="s">
        <v>4085</v>
      </c>
      <c r="K849" s="1" t="s">
        <v>21</v>
      </c>
      <c r="L849" s="1" t="str">
        <f>HYPERLINK("https://files.afu.se/Downloads/Transcripts/Fade%20to%20Black%20(Jimmy%20Church)/2018 11 05 - FADE TO BLACK Radio - Ep. 945 FADE to BLACK w  Ed Nightingale  Seasons of the Great Year   LIVE_DbLrRsLoofs - transcript (automated).pdf","Transcript Link")</f>
        <v>Transcript Link</v>
      </c>
      <c r="M849" s="2" t="str">
        <f>HYPERLINK("https://files.afu.se/Downloads/Transcripts/Fade%20to%20Black%20(Jimmy%20Church)/2018 11 05 - FADE TO BLACK Radio - Ep. 945 FADE to BLACK w  Ed Nightingale  Seasons of the Great Year   LIVE_DbLrRsLoofs - transcript (automated).pdf","Transcript Link")</f>
        <v>Transcript Link</v>
      </c>
    </row>
    <row r="850" spans="1:13" ht="165">
      <c r="A850" s="1" t="s">
        <v>4086</v>
      </c>
      <c r="B850" s="1" t="s">
        <v>13</v>
      </c>
      <c r="C850" s="4" t="s">
        <v>4087</v>
      </c>
      <c r="D850" s="1" t="s">
        <v>4088</v>
      </c>
      <c r="E850" s="1" t="s">
        <v>4089</v>
      </c>
      <c r="F850" s="4" t="s">
        <v>5267</v>
      </c>
      <c r="G850" s="1" t="s">
        <v>17</v>
      </c>
      <c r="H850" s="1" t="s">
        <v>18</v>
      </c>
      <c r="I850" s="1" t="s">
        <v>19</v>
      </c>
      <c r="J850" s="1" t="s">
        <v>4090</v>
      </c>
      <c r="K850" s="1" t="s">
        <v>21</v>
      </c>
      <c r="L850" s="1" t="str">
        <f>HYPERLINK("https://files.afu.se/Downloads/Transcripts/Fade%20to%20Black%20(Jimmy%20Church)/2018 11 01 - FADE TO BLACK Radio - Ep. 944 FADE to BLACK w  FADERNIGHT  LIVE_iYVrlneVrko - transcript (automated).pdf","Transcript Link")</f>
        <v>Transcript Link</v>
      </c>
      <c r="M850" s="2" t="str">
        <f>HYPERLINK("https://files.afu.se/Downloads/Transcripts/Fade%20to%20Black%20(Jimmy%20Church)/2018 11 01 - FADE TO BLACK Radio - Ep. 944 FADE to BLACK w  FADERNIGHT  LIVE_iYVrlneVrko - transcript (automated).pdf","Transcript Link")</f>
        <v>Transcript Link</v>
      </c>
    </row>
    <row r="851" spans="1:13" ht="165">
      <c r="A851" s="1" t="s">
        <v>4091</v>
      </c>
      <c r="B851" s="1" t="s">
        <v>13</v>
      </c>
      <c r="C851" s="4" t="s">
        <v>4092</v>
      </c>
      <c r="D851" s="1" t="s">
        <v>4093</v>
      </c>
      <c r="E851" s="1" t="s">
        <v>4094</v>
      </c>
      <c r="F851" s="4" t="s">
        <v>5267</v>
      </c>
      <c r="G851" s="1" t="s">
        <v>17</v>
      </c>
      <c r="H851" s="1" t="s">
        <v>18</v>
      </c>
      <c r="I851" s="1" t="s">
        <v>19</v>
      </c>
      <c r="J851" s="1" t="s">
        <v>4095</v>
      </c>
      <c r="K851" s="1" t="s">
        <v>21</v>
      </c>
      <c r="L851" s="1" t="str">
        <f>HYPERLINK("https://files.afu.se/Downloads/Transcripts/Fade%20to%20Black%20(Jimmy%20Church)/2018 10 31 - FADE TO BLACK Radio - Ep. 943 FADE to BLACK w  Sha the Loon Witch  LIVE_rWF90X34iiU - transcript (automated).pdf","Transcript Link")</f>
        <v>Transcript Link</v>
      </c>
      <c r="M851" s="2" t="str">
        <f>HYPERLINK("https://files.afu.se/Downloads/Transcripts/Fade%20to%20Black%20(Jimmy%20Church)/2018 10 31 - FADE TO BLACK Radio - Ep. 943 FADE to BLACK w  Sha the Loon Witch  LIVE_rWF90X34iiU - transcript (automated).pdf","Transcript Link")</f>
        <v>Transcript Link</v>
      </c>
    </row>
    <row r="852" spans="1:13" ht="165">
      <c r="A852" s="1" t="s">
        <v>4096</v>
      </c>
      <c r="B852" s="1" t="s">
        <v>13</v>
      </c>
      <c r="C852" s="4" t="s">
        <v>4097</v>
      </c>
      <c r="D852" s="1" t="s">
        <v>4098</v>
      </c>
      <c r="E852" s="1" t="s">
        <v>4099</v>
      </c>
      <c r="F852" s="4" t="s">
        <v>5267</v>
      </c>
      <c r="G852" s="1" t="s">
        <v>17</v>
      </c>
      <c r="H852" s="1" t="s">
        <v>18</v>
      </c>
      <c r="I852" s="1" t="s">
        <v>19</v>
      </c>
      <c r="J852" s="1" t="s">
        <v>4100</v>
      </c>
      <c r="K852" s="1" t="s">
        <v>21</v>
      </c>
      <c r="L852" s="1" t="str">
        <f>HYPERLINK("https://files.afu.se/Downloads/Transcripts/Fade%20to%20Black%20(Jimmy%20Church)/2018 10 30 - FADE TO BLACK Radio - Ep. 942 FADE to BLACK w  Maureen Wood   Scary Ghost Stories  LIVE_t6dcI4sf-Wc - transcript (automated).pdf","Transcript Link")</f>
        <v>Transcript Link</v>
      </c>
      <c r="M852" s="2" t="str">
        <f>HYPERLINK("https://files.afu.se/Downloads/Transcripts/Fade%20to%20Black%20(Jimmy%20Church)/2018 10 30 - FADE TO BLACK Radio - Ep. 942 FADE to BLACK w  Maureen Wood   Scary Ghost Stories  LIVE_t6dcI4sf-Wc - transcript (automated).pdf","Transcript Link")</f>
        <v>Transcript Link</v>
      </c>
    </row>
    <row r="853" spans="1:13" ht="165">
      <c r="A853" s="1" t="s">
        <v>4101</v>
      </c>
      <c r="B853" s="1" t="s">
        <v>13</v>
      </c>
      <c r="C853" s="4" t="s">
        <v>4102</v>
      </c>
      <c r="D853" s="1" t="s">
        <v>4103</v>
      </c>
      <c r="E853" s="1" t="s">
        <v>4104</v>
      </c>
      <c r="F853" s="4" t="s">
        <v>5267</v>
      </c>
      <c r="G853" s="1" t="s">
        <v>17</v>
      </c>
      <c r="H853" s="1" t="s">
        <v>18</v>
      </c>
      <c r="I853" s="1" t="s">
        <v>19</v>
      </c>
      <c r="J853" s="1" t="s">
        <v>4105</v>
      </c>
      <c r="K853" s="1" t="s">
        <v>21</v>
      </c>
      <c r="L853" s="1" t="str">
        <f>HYPERLINK("https://files.afu.se/Downloads/Transcripts/Fade%20to%20Black%20(Jimmy%20Church)/2018 10 29 - FADE TO BLACK Radio - Ep. 941 FADE to BLACK w  Jason Louv   Halloween Special night #1  LIVE_UoEIthZpp8w - transcript (automated).pdf","Transcript Link")</f>
        <v>Transcript Link</v>
      </c>
      <c r="M853" s="2" t="str">
        <f>HYPERLINK("https://files.afu.se/Downloads/Transcripts/Fade%20to%20Black%20(Jimmy%20Church)/2018 10 29 - FADE TO BLACK Radio - Ep. 941 FADE to BLACK w  Jason Louv   Halloween Special night #1  LIVE_UoEIthZpp8w - transcript (automated).pdf","Transcript Link")</f>
        <v>Transcript Link</v>
      </c>
    </row>
    <row r="854" spans="1:13" ht="165">
      <c r="A854" s="1" t="s">
        <v>4106</v>
      </c>
      <c r="B854" s="1" t="s">
        <v>13</v>
      </c>
      <c r="C854" s="4" t="s">
        <v>4107</v>
      </c>
      <c r="D854" s="1" t="s">
        <v>4108</v>
      </c>
      <c r="E854" s="1" t="s">
        <v>4109</v>
      </c>
      <c r="F854" s="4" t="s">
        <v>5267</v>
      </c>
      <c r="G854" s="1" t="s">
        <v>17</v>
      </c>
      <c r="H854" s="1" t="s">
        <v>18</v>
      </c>
      <c r="I854" s="1" t="s">
        <v>19</v>
      </c>
      <c r="J854" s="1" t="s">
        <v>4110</v>
      </c>
      <c r="K854" s="1" t="s">
        <v>21</v>
      </c>
      <c r="L854" s="1" t="str">
        <f>HYPERLINK("https://files.afu.se/Downloads/Transcripts/Fade%20to%20Black%20(Jimmy%20Church)/2018 10 25 - FADE TO BLACK Radio - Ep. 940 FADE to BLACK FADERNIGHT   Open-Lines   LIVE_UPq_NdQGRQw - transcript (automated).pdf","Transcript Link")</f>
        <v>Transcript Link</v>
      </c>
      <c r="M854" s="2" t="str">
        <f>HYPERLINK("https://files.afu.se/Downloads/Transcripts/Fade%20to%20Black%20(Jimmy%20Church)/2018 10 25 - FADE TO BLACK Radio - Ep. 940 FADE to BLACK FADERNIGHT   Open-Lines   LIVE_UPq_NdQGRQw - transcript (automated).pdf","Transcript Link")</f>
        <v>Transcript Link</v>
      </c>
    </row>
    <row r="855" spans="1:13" ht="165">
      <c r="A855" s="1" t="s">
        <v>4111</v>
      </c>
      <c r="B855" s="1" t="s">
        <v>13</v>
      </c>
      <c r="C855" s="4" t="s">
        <v>4112</v>
      </c>
      <c r="D855" s="1" t="s">
        <v>4113</v>
      </c>
      <c r="E855" s="1" t="s">
        <v>4114</v>
      </c>
      <c r="F855" s="4" t="s">
        <v>5267</v>
      </c>
      <c r="G855" s="1" t="s">
        <v>17</v>
      </c>
      <c r="H855" s="1" t="s">
        <v>18</v>
      </c>
      <c r="I855" s="1" t="s">
        <v>19</v>
      </c>
      <c r="J855" s="1" t="s">
        <v>4115</v>
      </c>
      <c r="K855" s="1" t="s">
        <v>21</v>
      </c>
      <c r="L855" s="1" t="str">
        <f>HYPERLINK("https://files.afu.se/Downloads/Transcripts/Fade%20to%20Black%20(Jimmy%20Church)/2018 10 24 - FADE TO BLACK Radio - Ep. 939 FADE to BLACK w  Nick Redfern  Open-Lines   LIVE_3t_w4PrJhsw - transcript (automated).pdf","Transcript Link")</f>
        <v>Transcript Link</v>
      </c>
      <c r="M855" s="2" t="str">
        <f>HYPERLINK("https://files.afu.se/Downloads/Transcripts/Fade%20to%20Black%20(Jimmy%20Church)/2018 10 24 - FADE TO BLACK Radio - Ep. 939 FADE to BLACK w  Nick Redfern  Open-Lines   LIVE_3t_w4PrJhsw - transcript (automated).pdf","Transcript Link")</f>
        <v>Transcript Link</v>
      </c>
    </row>
    <row r="856" spans="1:13" ht="165">
      <c r="A856" s="1" t="s">
        <v>4116</v>
      </c>
      <c r="B856" s="1" t="s">
        <v>13</v>
      </c>
      <c r="C856" s="4" t="s">
        <v>4117</v>
      </c>
      <c r="D856" s="1" t="s">
        <v>4118</v>
      </c>
      <c r="E856" s="1" t="s">
        <v>4119</v>
      </c>
      <c r="F856" s="4" t="s">
        <v>5267</v>
      </c>
      <c r="G856" s="1" t="s">
        <v>17</v>
      </c>
      <c r="H856" s="1" t="s">
        <v>18</v>
      </c>
      <c r="I856" s="1" t="s">
        <v>19</v>
      </c>
      <c r="J856" s="1" t="s">
        <v>4120</v>
      </c>
      <c r="K856" s="1" t="s">
        <v>21</v>
      </c>
      <c r="L856" s="1" t="str">
        <f>HYPERLINK("https://files.afu.se/Downloads/Transcripts/Fade%20to%20Black%20(Jimmy%20Church)/2018 10 23 - FADE TO BLACK Radio - Ep. 938 FADE to BLACK w  Laura Eisenhower   Open-Lines   LIVE_qpkb2-u4Q0M - transcript (automated).pdf","Transcript Link")</f>
        <v>Transcript Link</v>
      </c>
      <c r="M856" s="2" t="str">
        <f>HYPERLINK("https://files.afu.se/Downloads/Transcripts/Fade%20to%20Black%20(Jimmy%20Church)/2018 10 23 - FADE TO BLACK Radio - Ep. 938 FADE to BLACK w  Laura Eisenhower   Open-Lines   LIVE_qpkb2-u4Q0M - transcript (automated).pdf","Transcript Link")</f>
        <v>Transcript Link</v>
      </c>
    </row>
    <row r="857" spans="1:13" ht="165">
      <c r="A857" s="1" t="s">
        <v>4121</v>
      </c>
      <c r="B857" s="1" t="s">
        <v>13</v>
      </c>
      <c r="C857" s="4" t="s">
        <v>4122</v>
      </c>
      <c r="D857" s="1" t="s">
        <v>4123</v>
      </c>
      <c r="E857" s="1" t="s">
        <v>4124</v>
      </c>
      <c r="F857" s="4" t="s">
        <v>5267</v>
      </c>
      <c r="G857" s="1" t="s">
        <v>17</v>
      </c>
      <c r="H857" s="1" t="s">
        <v>18</v>
      </c>
      <c r="I857" s="1" t="s">
        <v>19</v>
      </c>
      <c r="J857" s="1" t="s">
        <v>4125</v>
      </c>
      <c r="K857" s="1" t="s">
        <v>21</v>
      </c>
      <c r="L857" s="1" t="str">
        <f>HYPERLINK("https://files.afu.se/Downloads/Transcripts/Fade%20to%20Black%20(Jimmy%20Church)/2018 10 22 - FADE TO BLACK Radio - Ep. 937 FADE to BLACK w  Richard Dolan   Open-Lines   LIVE_fCdAY96eau8 - transcript (automated).pdf","Transcript Link")</f>
        <v>Transcript Link</v>
      </c>
      <c r="M857" s="2" t="str">
        <f>HYPERLINK("https://files.afu.se/Downloads/Transcripts/Fade%20to%20Black%20(Jimmy%20Church)/2018 10 22 - FADE TO BLACK Radio - Ep. 937 FADE to BLACK w  Richard Dolan   Open-Lines   LIVE_fCdAY96eau8 - transcript (automated).pdf","Transcript Link")</f>
        <v>Transcript Link</v>
      </c>
    </row>
    <row r="858" spans="1:13" ht="165">
      <c r="A858" s="1" t="s">
        <v>4126</v>
      </c>
      <c r="B858" s="1" t="s">
        <v>13</v>
      </c>
      <c r="C858" s="4" t="s">
        <v>4127</v>
      </c>
      <c r="D858" s="1" t="s">
        <v>4128</v>
      </c>
      <c r="E858" s="1" t="s">
        <v>4129</v>
      </c>
      <c r="F858" s="4" t="s">
        <v>5267</v>
      </c>
      <c r="G858" s="1" t="s">
        <v>17</v>
      </c>
      <c r="H858" s="1" t="s">
        <v>18</v>
      </c>
      <c r="I858" s="1" t="s">
        <v>19</v>
      </c>
      <c r="J858" s="1" t="s">
        <v>4130</v>
      </c>
      <c r="K858" s="1" t="s">
        <v>21</v>
      </c>
      <c r="L858" s="1" t="str">
        <f>HYPERLINK("https://files.afu.se/Downloads/Transcripts/Fade%20to%20Black%20(Jimmy%20Church)/2018 10 18 - FADE TO BLACK Radio - Ep. 936 FADE to BLACK FADERNIGHT   Open-Lines   LIVE_9G8XZM6WrhA - transcript (automated).pdf","Transcript Link")</f>
        <v>Transcript Link</v>
      </c>
      <c r="M858" s="2" t="str">
        <f>HYPERLINK("https://files.afu.se/Downloads/Transcripts/Fade%20to%20Black%20(Jimmy%20Church)/2018 10 18 - FADE TO BLACK Radio - Ep. 936 FADE to BLACK FADERNIGHT   Open-Lines   LIVE_9G8XZM6WrhA - transcript (automated).pdf","Transcript Link")</f>
        <v>Transcript Link</v>
      </c>
    </row>
    <row r="859" spans="1:13" ht="165">
      <c r="A859" s="1" t="s">
        <v>4131</v>
      </c>
      <c r="B859" s="1" t="s">
        <v>13</v>
      </c>
      <c r="C859" s="4" t="s">
        <v>4132</v>
      </c>
      <c r="D859" s="1" t="s">
        <v>4133</v>
      </c>
      <c r="E859" s="1" t="s">
        <v>4134</v>
      </c>
      <c r="F859" s="4" t="s">
        <v>5267</v>
      </c>
      <c r="G859" s="1" t="s">
        <v>17</v>
      </c>
      <c r="H859" s="1" t="s">
        <v>18</v>
      </c>
      <c r="I859" s="1" t="s">
        <v>19</v>
      </c>
      <c r="J859" s="1" t="s">
        <v>4135</v>
      </c>
      <c r="K859" s="1" t="s">
        <v>21</v>
      </c>
      <c r="L859" s="1" t="str">
        <f>HYPERLINK("https://files.afu.se/Downloads/Transcripts/Fade%20to%20Black%20(Jimmy%20Church)/2018 10 17 - FADE TO BLACK Radio - Ep. 935 FADE to BLACK w  Michael Lee Hill   Exclusive  Secret NSA Group Revealed   LIVE_HjfWibtZj7I - transcript (automated).pdf","Transcript Link")</f>
        <v>Transcript Link</v>
      </c>
      <c r="M859" s="2" t="str">
        <f>HYPERLINK("https://files.afu.se/Downloads/Transcripts/Fade%20to%20Black%20(Jimmy%20Church)/2018 10 17 - FADE TO BLACK Radio - Ep. 935 FADE to BLACK w  Michael Lee Hill   Exclusive  Secret NSA Group Revealed   LIVE_HjfWibtZj7I - transcript (automated).pdf","Transcript Link")</f>
        <v>Transcript Link</v>
      </c>
    </row>
    <row r="860" spans="1:13" ht="165">
      <c r="A860" s="1" t="s">
        <v>4136</v>
      </c>
      <c r="B860" s="1" t="s">
        <v>13</v>
      </c>
      <c r="C860" s="4" t="s">
        <v>4137</v>
      </c>
      <c r="D860" s="1" t="s">
        <v>4138</v>
      </c>
      <c r="E860" s="1" t="s">
        <v>4139</v>
      </c>
      <c r="F860" s="4" t="s">
        <v>5267</v>
      </c>
      <c r="G860" s="1" t="s">
        <v>17</v>
      </c>
      <c r="H860" s="1" t="s">
        <v>18</v>
      </c>
      <c r="I860" s="1" t="s">
        <v>19</v>
      </c>
      <c r="J860" s="1" t="s">
        <v>4140</v>
      </c>
      <c r="K860" s="1" t="s">
        <v>21</v>
      </c>
      <c r="L860" s="1" t="str">
        <f>HYPERLINK("https://files.afu.se/Downloads/Transcripts/Fade%20to%20Black%20(Jimmy%20Church)/2018 10 16 - FADE TO BLACK Radio - Ep. 934 FADE to BLACK w  Leo Zagami   The Puppeteers Hidden UFO Power   LIVE Pt. 2_7iCC-kS4DVQ - transcript (automated).pdf","Transcript Link")</f>
        <v>Transcript Link</v>
      </c>
      <c r="M860" s="2" t="str">
        <f>HYPERLINK("https://files.afu.se/Downloads/Transcripts/Fade%20to%20Black%20(Jimmy%20Church)/2018 10 16 - FADE TO BLACK Radio - Ep. 934 FADE to BLACK w  Leo Zagami   The Puppeteers Hidden UFO Power   LIVE Pt. 2_7iCC-kS4DVQ - transcript (automated).pdf","Transcript Link")</f>
        <v>Transcript Link</v>
      </c>
    </row>
    <row r="861" spans="1:13" ht="165">
      <c r="A861" s="1" t="s">
        <v>4136</v>
      </c>
      <c r="B861" s="1" t="s">
        <v>13</v>
      </c>
      <c r="C861" s="4" t="s">
        <v>4141</v>
      </c>
      <c r="D861" s="1" t="s">
        <v>4142</v>
      </c>
      <c r="E861" s="1" t="s">
        <v>4139</v>
      </c>
      <c r="F861" s="4" t="s">
        <v>5267</v>
      </c>
      <c r="G861" s="1" t="s">
        <v>17</v>
      </c>
      <c r="H861" s="1" t="s">
        <v>18</v>
      </c>
      <c r="I861" s="1" t="s">
        <v>19</v>
      </c>
      <c r="J861" s="1" t="s">
        <v>4143</v>
      </c>
      <c r="K861" s="1" t="s">
        <v>21</v>
      </c>
      <c r="L861" s="1" t="str">
        <f>HYPERLINK("https://files.afu.se/Downloads/Transcripts/Fade%20to%20Black%20(Jimmy%20Church)/2018 10 16 - FADE TO BLACK Radio - Ep. 934 FADE to BLACK w  Leo Zagami   The Puppeteers Hidden UFO Power   LIVE Pt. 1_Qv6KUYFL0J0 - transcript (automated).pdf","Transcript Link")</f>
        <v>Transcript Link</v>
      </c>
      <c r="M861" s="2" t="str">
        <f>HYPERLINK("https://files.afu.se/Downloads/Transcripts/Fade%20to%20Black%20(Jimmy%20Church)/2018 10 16 - FADE TO BLACK Radio - Ep. 934 FADE to BLACK w  Leo Zagami   The Puppeteers Hidden UFO Power   LIVE Pt. 1_Qv6KUYFL0J0 - transcript (automated).pdf","Transcript Link")</f>
        <v>Transcript Link</v>
      </c>
    </row>
    <row r="862" spans="1:13" ht="195">
      <c r="A862" s="1" t="s">
        <v>4144</v>
      </c>
      <c r="B862" s="1" t="s">
        <v>13</v>
      </c>
      <c r="C862" s="4" t="s">
        <v>4145</v>
      </c>
      <c r="D862" s="1" t="s">
        <v>4146</v>
      </c>
      <c r="E862" s="1" t="s">
        <v>4147</v>
      </c>
      <c r="F862" s="4" t="s">
        <v>5267</v>
      </c>
      <c r="G862" s="1" t="s">
        <v>17</v>
      </c>
      <c r="H862" s="1" t="s">
        <v>18</v>
      </c>
      <c r="I862" s="1" t="s">
        <v>19</v>
      </c>
      <c r="J862" s="1" t="s">
        <v>4148</v>
      </c>
      <c r="K862" s="1" t="s">
        <v>21</v>
      </c>
      <c r="L862" s="1" t="str">
        <f>HYPERLINK("https://files.afu.se/Downloads/Transcripts/Fade%20to%20Black%20(Jimmy%20Church)/2018 10 15 - FADE TO BLACK Radio - Ep. 933 FADE to BLACK w  An0maly   LIVE_9IqU-nzl1yk - transcript (automated).pdf","Transcript Link")</f>
        <v>Transcript Link</v>
      </c>
      <c r="M862" s="2" t="str">
        <f>HYPERLINK("https://files.afu.se/Downloads/Transcripts/Fade%20to%20Black%20(Jimmy%20Church)/2018 10 15 - FADE TO BLACK Radio - Ep. 933 FADE to BLACK w  An0maly   LIVE_9IqU-nzl1yk - transcript (automated).pdf","Transcript Link")</f>
        <v>Transcript Link</v>
      </c>
    </row>
    <row r="863" spans="1:13" ht="165">
      <c r="A863" s="1" t="s">
        <v>4149</v>
      </c>
      <c r="B863" s="1" t="s">
        <v>13</v>
      </c>
      <c r="C863" s="4" t="s">
        <v>4150</v>
      </c>
      <c r="D863" s="1" t="s">
        <v>4151</v>
      </c>
      <c r="E863" s="1" t="s">
        <v>4152</v>
      </c>
      <c r="F863" s="4" t="s">
        <v>5267</v>
      </c>
      <c r="G863" s="1" t="s">
        <v>17</v>
      </c>
      <c r="H863" s="1" t="s">
        <v>18</v>
      </c>
      <c r="I863" s="1" t="s">
        <v>19</v>
      </c>
      <c r="J863" s="1" t="s">
        <v>4153</v>
      </c>
      <c r="K863" s="1" t="s">
        <v>21</v>
      </c>
      <c r="L863" s="1" t="str">
        <f>HYPERLINK("https://files.afu.se/Downloads/Transcripts/Fade%20to%20Black%20(Jimmy%20Church)/2018 10 11 - FADE TO BLACK Radio - Ep. 932 FADE to BLACK FADERNIGHT Open Lines   LIVE_ZPxj6rClDBw - transcript (automated).pdf","Transcript Link")</f>
        <v>Transcript Link</v>
      </c>
      <c r="M863" s="2" t="str">
        <f>HYPERLINK("https://files.afu.se/Downloads/Transcripts/Fade%20to%20Black%20(Jimmy%20Church)/2018 10 11 - FADE TO BLACK Radio - Ep. 932 FADE to BLACK FADERNIGHT Open Lines   LIVE_ZPxj6rClDBw - transcript (automated).pdf","Transcript Link")</f>
        <v>Transcript Link</v>
      </c>
    </row>
    <row r="864" spans="1:13" ht="165">
      <c r="A864" s="1" t="s">
        <v>4154</v>
      </c>
      <c r="B864" s="1" t="s">
        <v>13</v>
      </c>
      <c r="C864" s="4" t="s">
        <v>4155</v>
      </c>
      <c r="D864" s="1" t="s">
        <v>4156</v>
      </c>
      <c r="E864" s="1" t="s">
        <v>4157</v>
      </c>
      <c r="F864" s="4" t="s">
        <v>5267</v>
      </c>
      <c r="G864" s="1" t="s">
        <v>17</v>
      </c>
      <c r="H864" s="1" t="s">
        <v>18</v>
      </c>
      <c r="I864" s="1" t="s">
        <v>19</v>
      </c>
      <c r="J864" s="1" t="s">
        <v>4158</v>
      </c>
      <c r="K864" s="1" t="s">
        <v>21</v>
      </c>
      <c r="L864" s="1" t="str">
        <f>HYPERLINK("https://files.afu.se/Downloads/Transcripts/Fade%20to%20Black%20(Jimmy%20Church)/2018 10 10 - FADE TO BLACK Radio - Ep. 931 FADE TO BLACK w  Brad Klausen   LIVE_yio0QVM22-M - transcript (automated).pdf","Transcript Link")</f>
        <v>Transcript Link</v>
      </c>
      <c r="M864" s="2" t="str">
        <f>HYPERLINK("https://files.afu.se/Downloads/Transcripts/Fade%20to%20Black%20(Jimmy%20Church)/2018 10 10 - FADE TO BLACK Radio - Ep. 931 FADE TO BLACK w  Brad Klausen   LIVE_yio0QVM22-M - transcript (automated).pdf","Transcript Link")</f>
        <v>Transcript Link</v>
      </c>
    </row>
    <row r="865" spans="1:13" ht="165">
      <c r="A865" s="1" t="s">
        <v>4159</v>
      </c>
      <c r="B865" s="1" t="s">
        <v>13</v>
      </c>
      <c r="C865" s="4" t="s">
        <v>4160</v>
      </c>
      <c r="D865" s="1" t="s">
        <v>4161</v>
      </c>
      <c r="E865" s="1" t="s">
        <v>4162</v>
      </c>
      <c r="F865" s="4" t="s">
        <v>5267</v>
      </c>
      <c r="G865" s="1" t="s">
        <v>17</v>
      </c>
      <c r="H865" s="1" t="s">
        <v>18</v>
      </c>
      <c r="I865" s="1" t="s">
        <v>19</v>
      </c>
      <c r="J865" s="1" t="s">
        <v>4163</v>
      </c>
      <c r="K865" s="1" t="s">
        <v>21</v>
      </c>
      <c r="L865" s="1" t="str">
        <f>HYPERLINK("https://files.afu.se/Downloads/Transcripts/Fade%20to%20Black%20(Jimmy%20Church)/2018 10 09 - FADE TO BLACK Radio - Ep. 930 FADE TO BLACK w  Chris Dunn   LIVE_F-KhLNM1Klc - transcript (automated).pdf","Transcript Link")</f>
        <v>Transcript Link</v>
      </c>
      <c r="M865" s="2" t="str">
        <f>HYPERLINK("https://files.afu.se/Downloads/Transcripts/Fade%20to%20Black%20(Jimmy%20Church)/2018 10 09 - FADE TO BLACK Radio - Ep. 930 FADE TO BLACK w  Chris Dunn   LIVE_F-KhLNM1Klc - transcript (automated).pdf","Transcript Link")</f>
        <v>Transcript Link</v>
      </c>
    </row>
    <row r="866" spans="1:13" ht="165">
      <c r="A866" s="1" t="s">
        <v>4164</v>
      </c>
      <c r="B866" s="1" t="s">
        <v>13</v>
      </c>
      <c r="C866" s="4" t="s">
        <v>4165</v>
      </c>
      <c r="D866" s="1" t="s">
        <v>4166</v>
      </c>
      <c r="E866" s="1" t="s">
        <v>4167</v>
      </c>
      <c r="F866" s="4" t="s">
        <v>5267</v>
      </c>
      <c r="G866" s="1" t="s">
        <v>17</v>
      </c>
      <c r="H866" s="1" t="s">
        <v>18</v>
      </c>
      <c r="I866" s="1" t="s">
        <v>19</v>
      </c>
      <c r="J866" s="1" t="s">
        <v>4168</v>
      </c>
      <c r="K866" s="1" t="s">
        <v>21</v>
      </c>
      <c r="L866" s="1" t="str">
        <f>HYPERLINK("https://files.afu.se/Downloads/Transcripts/Fade%20to%20Black%20(Jimmy%20Church)/2018 10 08 - FADE TO BLACK Radio - Ep. 929 FADE TO BLACK w  Manu Seyfzadeh   Great Pyramid   LIVE_bcvtUBgdZ3U - transcript (automated).pdf","Transcript Link")</f>
        <v>Transcript Link</v>
      </c>
      <c r="M866" s="2" t="str">
        <f>HYPERLINK("https://files.afu.se/Downloads/Transcripts/Fade%20to%20Black%20(Jimmy%20Church)/2018 10 08 - FADE TO BLACK Radio - Ep. 929 FADE TO BLACK w  Manu Seyfzadeh   Great Pyramid   LIVE_bcvtUBgdZ3U - transcript (automated).pdf","Transcript Link")</f>
        <v>Transcript Link</v>
      </c>
    </row>
    <row r="867" spans="1:13" ht="165">
      <c r="A867" s="1" t="s">
        <v>4169</v>
      </c>
      <c r="B867" s="1" t="s">
        <v>13</v>
      </c>
      <c r="C867" s="4" t="s">
        <v>4170</v>
      </c>
      <c r="D867" s="1" t="s">
        <v>4171</v>
      </c>
      <c r="E867" s="1" t="s">
        <v>4172</v>
      </c>
      <c r="F867" s="4" t="s">
        <v>5267</v>
      </c>
      <c r="G867" s="1" t="s">
        <v>17</v>
      </c>
      <c r="H867" s="1" t="s">
        <v>18</v>
      </c>
      <c r="I867" s="1" t="s">
        <v>19</v>
      </c>
      <c r="J867" s="1" t="s">
        <v>4173</v>
      </c>
      <c r="K867" s="1" t="s">
        <v>21</v>
      </c>
      <c r="L867" s="1" t="str">
        <f>HYPERLINK("https://files.afu.se/Downloads/Transcripts/Fade%20to%20Black%20(Jimmy%20Church)/2018 10 04 - FADE TO BLACK Radio - Ep. 928 FADE TO BLACK FADERNIGHT Open Lines   LIVE_0uNYqVlqEu4 - transcript (automated).pdf","Transcript Link")</f>
        <v>Transcript Link</v>
      </c>
      <c r="M867" s="2" t="str">
        <f>HYPERLINK("https://files.afu.se/Downloads/Transcripts/Fade%20to%20Black%20(Jimmy%20Church)/2018 10 04 - FADE TO BLACK Radio - Ep. 928 FADE TO BLACK FADERNIGHT Open Lines   LIVE_0uNYqVlqEu4 - transcript (automated).pdf","Transcript Link")</f>
        <v>Transcript Link</v>
      </c>
    </row>
    <row r="868" spans="1:13" ht="165">
      <c r="A868" s="1" t="s">
        <v>4174</v>
      </c>
      <c r="B868" s="1" t="s">
        <v>13</v>
      </c>
      <c r="C868" s="4" t="s">
        <v>4175</v>
      </c>
      <c r="D868" s="1" t="s">
        <v>4176</v>
      </c>
      <c r="E868" s="1" t="s">
        <v>4177</v>
      </c>
      <c r="F868" s="4" t="s">
        <v>5267</v>
      </c>
      <c r="G868" s="1" t="s">
        <v>17</v>
      </c>
      <c r="H868" s="1" t="s">
        <v>18</v>
      </c>
      <c r="I868" s="1" t="s">
        <v>19</v>
      </c>
      <c r="J868" s="1" t="s">
        <v>4178</v>
      </c>
      <c r="K868" s="1" t="s">
        <v>21</v>
      </c>
      <c r="L868" s="1" t="str">
        <f>HYPERLINK("https://files.afu.se/Downloads/Transcripts/Fade%20to%20Black%20(Jimmy%20Church)/2018 10 03 - FADE TO BLACK Radio - Ep. 927 FADE TO BLACK w  Jason Rice   Exclusive  '20 and Back' Insider Speaks   LIVE_Knx289U6vHs - transcript (automated).pdf","Transcript Link")</f>
        <v>Transcript Link</v>
      </c>
      <c r="M868" s="2" t="str">
        <f>HYPERLINK("https://files.afu.se/Downloads/Transcripts/Fade%20to%20Black%20(Jimmy%20Church)/2018 10 03 - FADE TO BLACK Radio - Ep. 927 FADE TO BLACK w  Jason Rice   Exclusive  '20 and Back' Insider Speaks   LIVE_Knx289U6vHs - transcript (automated).pdf","Transcript Link")</f>
        <v>Transcript Link</v>
      </c>
    </row>
    <row r="869" spans="1:13" ht="165">
      <c r="A869" s="1" t="s">
        <v>4179</v>
      </c>
      <c r="B869" s="1" t="s">
        <v>13</v>
      </c>
      <c r="C869" s="4" t="s">
        <v>4180</v>
      </c>
      <c r="D869" s="1" t="s">
        <v>4181</v>
      </c>
      <c r="E869" s="1" t="s">
        <v>4182</v>
      </c>
      <c r="F869" s="4" t="s">
        <v>5267</v>
      </c>
      <c r="G869" s="1" t="s">
        <v>17</v>
      </c>
      <c r="H869" s="1" t="s">
        <v>18</v>
      </c>
      <c r="I869" s="1" t="s">
        <v>19</v>
      </c>
      <c r="J869" s="1" t="s">
        <v>4183</v>
      </c>
      <c r="K869" s="1" t="s">
        <v>21</v>
      </c>
      <c r="L869" s="1" t="str">
        <f>HYPERLINK("https://files.afu.se/Downloads/Transcripts/Fade%20to%20Black%20(Jimmy%20Church)/2018 10 02 - FADE TO BLACK Radio - Ep. 926 FADE TO BLACK w  Chance Gardner   Secrets of Magical Egypt   LIVE_sqd5eMlQJr4 - transcript (automated).pdf","Transcript Link")</f>
        <v>Transcript Link</v>
      </c>
      <c r="M869" s="2" t="str">
        <f>HYPERLINK("https://files.afu.se/Downloads/Transcripts/Fade%20to%20Black%20(Jimmy%20Church)/2018 10 02 - FADE TO BLACK Radio - Ep. 926 FADE TO BLACK w  Chance Gardner   Secrets of Magical Egypt   LIVE_sqd5eMlQJr4 - transcript (automated).pdf","Transcript Link")</f>
        <v>Transcript Link</v>
      </c>
    </row>
    <row r="870" spans="1:13" ht="165">
      <c r="A870" s="1" t="s">
        <v>4184</v>
      </c>
      <c r="B870" s="1" t="s">
        <v>13</v>
      </c>
      <c r="C870" s="4" t="s">
        <v>4185</v>
      </c>
      <c r="D870" s="1" t="s">
        <v>4186</v>
      </c>
      <c r="E870" s="1" t="s">
        <v>4187</v>
      </c>
      <c r="F870" s="4" t="s">
        <v>5267</v>
      </c>
      <c r="G870" s="1" t="s">
        <v>17</v>
      </c>
      <c r="H870" s="1" t="s">
        <v>18</v>
      </c>
      <c r="I870" s="1" t="s">
        <v>19</v>
      </c>
      <c r="J870" s="1" t="s">
        <v>4188</v>
      </c>
      <c r="K870" s="1" t="s">
        <v>21</v>
      </c>
      <c r="L870" s="1" t="str">
        <f>HYPERLINK("https://files.afu.se/Downloads/Transcripts/Fade%20to%20Black%20(Jimmy%20Church)/2018 10 01 - FADE TO BLACK Radio - Ep. 925 FADE TO BLACK w  Jim Breslo   Las Vegas Shooting One Year Later   LIVE_rEfPbHhuySE - transcript (automated).pdf","Transcript Link")</f>
        <v>Transcript Link</v>
      </c>
      <c r="M870" s="2" t="str">
        <f>HYPERLINK("https://files.afu.se/Downloads/Transcripts/Fade%20to%20Black%20(Jimmy%20Church)/2018 10 01 - FADE TO BLACK Radio - Ep. 925 FADE TO BLACK w  Jim Breslo   Las Vegas Shooting One Year Later   LIVE_rEfPbHhuySE - transcript (automated).pdf","Transcript Link")</f>
        <v>Transcript Link</v>
      </c>
    </row>
    <row r="871" spans="1:13" ht="165">
      <c r="A871" s="1" t="s">
        <v>4189</v>
      </c>
      <c r="B871" s="1" t="s">
        <v>13</v>
      </c>
      <c r="C871" s="4" t="s">
        <v>4190</v>
      </c>
      <c r="D871" s="1" t="s">
        <v>4191</v>
      </c>
      <c r="E871" s="1" t="s">
        <v>4192</v>
      </c>
      <c r="F871" s="4" t="s">
        <v>5267</v>
      </c>
      <c r="G871" s="1" t="s">
        <v>17</v>
      </c>
      <c r="H871" s="1" t="s">
        <v>18</v>
      </c>
      <c r="I871" s="1" t="s">
        <v>19</v>
      </c>
      <c r="J871" s="1" t="s">
        <v>4193</v>
      </c>
      <c r="K871" s="1" t="s">
        <v>21</v>
      </c>
      <c r="L871" s="1" t="str">
        <f>HYPERLINK("https://files.afu.se/Downloads/Transcripts/Fade%20to%20Black%20(Jimmy%20Church)/2018 09 27 - FADE TO BLACK Radio - Ep. 924 FADE TO BLACK FADERNIGHT w  Dean Radin, PhD   The Science of Magic  LIVE_j6b3GLDHQys - transcript (automated).pdf","Transcript Link")</f>
        <v>Transcript Link</v>
      </c>
      <c r="M871" s="2" t="str">
        <f>HYPERLINK("https://files.afu.se/Downloads/Transcripts/Fade%20to%20Black%20(Jimmy%20Church)/2018 09 27 - FADE TO BLACK Radio - Ep. 924 FADE TO BLACK FADERNIGHT w  Dean Radin, PhD   The Science of Magic  LIVE_j6b3GLDHQys - transcript (automated).pdf","Transcript Link")</f>
        <v>Transcript Link</v>
      </c>
    </row>
    <row r="872" spans="1:13" ht="165">
      <c r="A872" s="1" t="s">
        <v>4194</v>
      </c>
      <c r="B872" s="1" t="s">
        <v>13</v>
      </c>
      <c r="C872" s="4" t="s">
        <v>4195</v>
      </c>
      <c r="D872" s="1" t="s">
        <v>4196</v>
      </c>
      <c r="E872" s="1" t="s">
        <v>4197</v>
      </c>
      <c r="F872" s="4" t="s">
        <v>5267</v>
      </c>
      <c r="G872" s="1" t="s">
        <v>17</v>
      </c>
      <c r="H872" s="1" t="s">
        <v>18</v>
      </c>
      <c r="I872" s="1" t="s">
        <v>19</v>
      </c>
      <c r="J872" s="1" t="s">
        <v>4198</v>
      </c>
      <c r="K872" s="1" t="s">
        <v>21</v>
      </c>
      <c r="L872" s="1" t="str">
        <f>HYPERLINK("https://files.afu.se/Downloads/Transcripts/Fade%20to%20Black%20(Jimmy%20Church)/2018 09 26 - FADE TO BLACK Radio - Ep. 923 FADE TO BLACK FADERNIGHT w  Julia Mossbridge, PhD   Precog and Time Travel   LIVE_SWxBDNlwprA - transcript (automated).pdf","Transcript Link")</f>
        <v>Transcript Link</v>
      </c>
      <c r="M872" s="2" t="str">
        <f>HYPERLINK("https://files.afu.se/Downloads/Transcripts/Fade%20to%20Black%20(Jimmy%20Church)/2018 09 26 - FADE TO BLACK Radio - Ep. 923 FADE TO BLACK FADERNIGHT w  Julia Mossbridge, PhD   Precog and Time Travel   LIVE_SWxBDNlwprA - transcript (automated).pdf","Transcript Link")</f>
        <v>Transcript Link</v>
      </c>
    </row>
    <row r="873" spans="1:13" ht="165">
      <c r="A873" s="1" t="s">
        <v>4199</v>
      </c>
      <c r="B873" s="1" t="s">
        <v>13</v>
      </c>
      <c r="C873" s="4" t="s">
        <v>4200</v>
      </c>
      <c r="D873" s="1" t="s">
        <v>4201</v>
      </c>
      <c r="E873" s="1" t="s">
        <v>4202</v>
      </c>
      <c r="F873" s="4" t="s">
        <v>5267</v>
      </c>
      <c r="G873" s="1" t="s">
        <v>17</v>
      </c>
      <c r="H873" s="1" t="s">
        <v>18</v>
      </c>
      <c r="I873" s="1" t="s">
        <v>19</v>
      </c>
      <c r="J873" s="1" t="s">
        <v>4203</v>
      </c>
      <c r="K873" s="1" t="s">
        <v>21</v>
      </c>
      <c r="L873" s="1" t="str">
        <f>HYPERLINK("https://files.afu.se/Downloads/Transcripts/Fade%20to%20Black%20(Jimmy%20Church)/2018 09 25 - FADE TO BLACK Radio - Ep. 922 FADE TO BLACK FADERNIGHT w  John Greenewald   JAL UFO Encounter, AATIP docs   LIVE_FVF7OoPAfuY - transcript (automated).pdf","Transcript Link")</f>
        <v>Transcript Link</v>
      </c>
      <c r="M873" s="2" t="str">
        <f>HYPERLINK("https://files.afu.se/Downloads/Transcripts/Fade%20to%20Black%20(Jimmy%20Church)/2018 09 25 - FADE TO BLACK Radio - Ep. 922 FADE TO BLACK FADERNIGHT w  John Greenewald   JAL UFO Encounter, AATIP docs   LIVE_FVF7OoPAfuY - transcript (automated).pdf","Transcript Link")</f>
        <v>Transcript Link</v>
      </c>
    </row>
    <row r="874" spans="1:13" ht="165">
      <c r="A874" s="1" t="s">
        <v>4204</v>
      </c>
      <c r="B874" s="1" t="s">
        <v>13</v>
      </c>
      <c r="C874" s="4" t="s">
        <v>4205</v>
      </c>
      <c r="D874" s="1" t="s">
        <v>4206</v>
      </c>
      <c r="E874" s="1" t="s">
        <v>4207</v>
      </c>
      <c r="F874" s="4" t="s">
        <v>5267</v>
      </c>
      <c r="G874" s="1" t="s">
        <v>17</v>
      </c>
      <c r="H874" s="1" t="s">
        <v>18</v>
      </c>
      <c r="I874" s="1" t="s">
        <v>19</v>
      </c>
      <c r="J874" s="1" t="s">
        <v>4208</v>
      </c>
      <c r="K874" s="1" t="s">
        <v>21</v>
      </c>
      <c r="L874" s="1" t="str">
        <f>HYPERLINK("https://files.afu.se/Downloads/Transcripts/Fade%20to%20Black%20(Jimmy%20Church)/2018 09 24 - FADE TO BLACK Radio - Ep. 921 FADE TO BLACK FADERNIGHT w  Mitch Horowitz   LIVE_iV2UQblrn0s - transcript (automated).pdf","Transcript Link")</f>
        <v>Transcript Link</v>
      </c>
      <c r="M874" s="2" t="str">
        <f>HYPERLINK("https://files.afu.se/Downloads/Transcripts/Fade%20to%20Black%20(Jimmy%20Church)/2018 09 24 - FADE TO BLACK Radio - Ep. 921 FADE TO BLACK FADERNIGHT w  Mitch Horowitz   LIVE_iV2UQblrn0s - transcript (automated).pdf","Transcript Link")</f>
        <v>Transcript Link</v>
      </c>
    </row>
    <row r="875" spans="1:13" ht="165">
      <c r="A875" s="1" t="s">
        <v>4209</v>
      </c>
      <c r="B875" s="1" t="s">
        <v>13</v>
      </c>
      <c r="C875" s="4" t="s">
        <v>4210</v>
      </c>
      <c r="D875" s="1" t="s">
        <v>4211</v>
      </c>
      <c r="E875" s="1" t="s">
        <v>4212</v>
      </c>
      <c r="F875" s="4" t="s">
        <v>5267</v>
      </c>
      <c r="G875" s="1" t="s">
        <v>17</v>
      </c>
      <c r="H875" s="1" t="s">
        <v>18</v>
      </c>
      <c r="I875" s="1" t="s">
        <v>19</v>
      </c>
      <c r="J875" s="1" t="s">
        <v>4213</v>
      </c>
      <c r="K875" s="1" t="s">
        <v>21</v>
      </c>
      <c r="L875" s="1" t="str">
        <f>HYPERLINK("https://files.afu.se/Downloads/Transcripts/Fade%20to%20Black%20(Jimmy%20Church)/2018 09 19 - FADE TO BLACK Radio - Ep. 919 FADE TO BLACK w  Clifford Stone   UFO Disclosure   LIVE_xJDhKCHc3lE - transcript (automated).pdf","Transcript Link")</f>
        <v>Transcript Link</v>
      </c>
      <c r="M875" s="2" t="str">
        <f>HYPERLINK("https://files.afu.se/Downloads/Transcripts/Fade%20to%20Black%20(Jimmy%20Church)/2018 09 19 - FADE TO BLACK Radio - Ep. 919 FADE TO BLACK w  Clifford Stone   UFO Disclosure   LIVE_xJDhKCHc3lE - transcript (automated).pdf","Transcript Link")</f>
        <v>Transcript Link</v>
      </c>
    </row>
    <row r="876" spans="1:13" ht="165">
      <c r="A876" s="1" t="s">
        <v>4214</v>
      </c>
      <c r="B876" s="1" t="s">
        <v>13</v>
      </c>
      <c r="C876" s="4" t="s">
        <v>4215</v>
      </c>
      <c r="D876" s="1" t="s">
        <v>4216</v>
      </c>
      <c r="E876" s="1" t="s">
        <v>4217</v>
      </c>
      <c r="F876" s="4" t="s">
        <v>5267</v>
      </c>
      <c r="G876" s="1" t="s">
        <v>17</v>
      </c>
      <c r="H876" s="1" t="s">
        <v>18</v>
      </c>
      <c r="I876" s="1" t="s">
        <v>19</v>
      </c>
      <c r="J876" s="1" t="s">
        <v>4218</v>
      </c>
      <c r="K876" s="1" t="s">
        <v>21</v>
      </c>
      <c r="L876" s="1" t="str">
        <f>HYPERLINK("https://files.afu.se/Downloads/Transcripts/Fade%20to%20Black%20(Jimmy%20Church)/2018 09 18 - FADE TO BLACK Radio - Ep. 918 FADE TO BLACK w  Freeman   The Space War News   LIVE_gIuc2Ia30tA - transcript (automated).pdf","Transcript Link")</f>
        <v>Transcript Link</v>
      </c>
      <c r="M876" s="2" t="str">
        <f>HYPERLINK("https://files.afu.se/Downloads/Transcripts/Fade%20to%20Black%20(Jimmy%20Church)/2018 09 18 - FADE TO BLACK Radio - Ep. 918 FADE TO BLACK w  Freeman   The Space War News   LIVE_gIuc2Ia30tA - transcript (automated).pdf","Transcript Link")</f>
        <v>Transcript Link</v>
      </c>
    </row>
    <row r="877" spans="1:13" ht="165">
      <c r="A877" s="1" t="s">
        <v>4219</v>
      </c>
      <c r="B877" s="1" t="s">
        <v>13</v>
      </c>
      <c r="C877" s="4" t="s">
        <v>4220</v>
      </c>
      <c r="D877" s="1" t="s">
        <v>4221</v>
      </c>
      <c r="E877" s="1" t="s">
        <v>4222</v>
      </c>
      <c r="F877" s="4" t="s">
        <v>5267</v>
      </c>
      <c r="G877" s="1" t="s">
        <v>17</v>
      </c>
      <c r="H877" s="1" t="s">
        <v>18</v>
      </c>
      <c r="I877" s="1" t="s">
        <v>19</v>
      </c>
      <c r="J877" s="1" t="s">
        <v>4223</v>
      </c>
      <c r="K877" s="1" t="s">
        <v>21</v>
      </c>
      <c r="L877" s="1" t="str">
        <f>HYPERLINK("https://files.afu.se/Downloads/Transcripts/Fade%20to%20Black%20(Jimmy%20Church)/2018 09 17 - FADE TO BLACK Radio - Ep. 917 FADE TO BLACK w  Linda Moulton Howe  Pt. 2  The National Solar Observatory   LIVE_osf5iJPfDwU - transcript (automated).pdf","Transcript Link")</f>
        <v>Transcript Link</v>
      </c>
      <c r="M877" s="2" t="str">
        <f>HYPERLINK("https://files.afu.se/Downloads/Transcripts/Fade%20to%20Black%20(Jimmy%20Church)/2018 09 17 - FADE TO BLACK Radio - Ep. 917 FADE TO BLACK w  Linda Moulton Howe  Pt. 2  The National Solar Observatory   LIVE_osf5iJPfDwU - transcript (automated).pdf","Transcript Link")</f>
        <v>Transcript Link</v>
      </c>
    </row>
    <row r="878" spans="1:13" ht="165">
      <c r="A878" s="1" t="s">
        <v>4219</v>
      </c>
      <c r="B878" s="1" t="s">
        <v>13</v>
      </c>
      <c r="C878" s="4" t="s">
        <v>4224</v>
      </c>
      <c r="D878" s="1" t="s">
        <v>4225</v>
      </c>
      <c r="E878" s="1" t="s">
        <v>4222</v>
      </c>
      <c r="F878" s="4" t="s">
        <v>5267</v>
      </c>
      <c r="G878" s="1" t="s">
        <v>17</v>
      </c>
      <c r="H878" s="1" t="s">
        <v>18</v>
      </c>
      <c r="I878" s="1" t="s">
        <v>19</v>
      </c>
      <c r="J878" s="1" t="s">
        <v>4226</v>
      </c>
      <c r="K878" s="1" t="s">
        <v>21</v>
      </c>
      <c r="L878" s="1" t="str">
        <f>HYPERLINK("https://files.afu.se/Downloads/Transcripts/Fade%20to%20Black%20(Jimmy%20Church)/2018 09 17 - FADE TO BLACK Radio - Ep. 917 FADE TO BLACK w  Linda Moulton Howe Pt. 1   The National Solar Observatory   LIVE_90VDQSPwB_I - transcript (automated).pdf","Transcript Link")</f>
        <v>Transcript Link</v>
      </c>
      <c r="M878" s="2" t="str">
        <f>HYPERLINK("https://files.afu.se/Downloads/Transcripts/Fade%20to%20Black%20(Jimmy%20Church)/2018 09 17 - FADE TO BLACK Radio - Ep. 917 FADE TO BLACK w  Linda Moulton Howe Pt. 1   The National Solar Observatory   LIVE_90VDQSPwB_I - transcript (automated).pdf","Transcript Link")</f>
        <v>Transcript Link</v>
      </c>
    </row>
    <row r="879" spans="1:13" ht="165">
      <c r="A879" s="1" t="s">
        <v>4227</v>
      </c>
      <c r="B879" s="1" t="s">
        <v>13</v>
      </c>
      <c r="C879" s="4" t="s">
        <v>4228</v>
      </c>
      <c r="D879" s="1" t="s">
        <v>4229</v>
      </c>
      <c r="E879" s="1" t="s">
        <v>4230</v>
      </c>
      <c r="F879" s="4" t="s">
        <v>5267</v>
      </c>
      <c r="G879" s="1" t="s">
        <v>17</v>
      </c>
      <c r="H879" s="1" t="s">
        <v>18</v>
      </c>
      <c r="I879" s="1" t="s">
        <v>19</v>
      </c>
      <c r="J879" s="1" t="s">
        <v>4231</v>
      </c>
      <c r="K879" s="1" t="s">
        <v>21</v>
      </c>
      <c r="L879" s="1" t="str">
        <f>HYPERLINK("https://files.afu.se/Downloads/Transcripts/Fade%20to%20Black%20(Jimmy%20Church)/2018 09 13 - FADE TO BLACK Radio - Ep. 916 FADE TO BLACK FADERNIGHT Open Lines   LIVE_uzrTgfK830M - transcript (automated).pdf","Transcript Link")</f>
        <v>Transcript Link</v>
      </c>
      <c r="M879" s="2" t="str">
        <f>HYPERLINK("https://files.afu.se/Downloads/Transcripts/Fade%20to%20Black%20(Jimmy%20Church)/2018 09 13 - FADE TO BLACK Radio - Ep. 916 FADE TO BLACK FADERNIGHT Open Lines   LIVE_uzrTgfK830M - transcript (automated).pdf","Transcript Link")</f>
        <v>Transcript Link</v>
      </c>
    </row>
    <row r="880" spans="1:13" ht="165">
      <c r="A880" s="1" t="s">
        <v>4232</v>
      </c>
      <c r="B880" s="1" t="s">
        <v>13</v>
      </c>
      <c r="C880" s="4" t="s">
        <v>4233</v>
      </c>
      <c r="D880" s="1" t="s">
        <v>4234</v>
      </c>
      <c r="E880" s="1" t="s">
        <v>4235</v>
      </c>
      <c r="F880" s="4" t="s">
        <v>5267</v>
      </c>
      <c r="G880" s="1" t="s">
        <v>17</v>
      </c>
      <c r="H880" s="1" t="s">
        <v>18</v>
      </c>
      <c r="I880" s="1" t="s">
        <v>19</v>
      </c>
      <c r="J880" s="1" t="s">
        <v>4236</v>
      </c>
      <c r="K880" s="1" t="s">
        <v>21</v>
      </c>
      <c r="L880" s="1" t="str">
        <f>HYPERLINK("https://files.afu.se/Downloads/Transcripts/Fade%20to%20Black%20(Jimmy%20Church)/2018 09 12 - FADE TO BLACK Radio - Ep. 915 FADE TO BLACK w  Kelly Sullivan Walden   Dreams Special Event   LIVE_IcQFpBw_EvY - transcript (automated).pdf","Transcript Link")</f>
        <v>Transcript Link</v>
      </c>
      <c r="M880" s="2" t="str">
        <f>HYPERLINK("https://files.afu.se/Downloads/Transcripts/Fade%20to%20Black%20(Jimmy%20Church)/2018 09 12 - FADE TO BLACK Radio - Ep. 915 FADE TO BLACK w  Kelly Sullivan Walden   Dreams Special Event   LIVE_IcQFpBw_EvY - transcript (automated).pdf","Transcript Link")</f>
        <v>Transcript Link</v>
      </c>
    </row>
    <row r="881" spans="1:13" ht="165">
      <c r="A881" s="1" t="s">
        <v>4237</v>
      </c>
      <c r="B881" s="1" t="s">
        <v>13</v>
      </c>
      <c r="C881" s="4" t="s">
        <v>4238</v>
      </c>
      <c r="D881" s="1" t="s">
        <v>4239</v>
      </c>
      <c r="E881" s="1" t="s">
        <v>4240</v>
      </c>
      <c r="F881" s="4" t="s">
        <v>5267</v>
      </c>
      <c r="G881" s="1" t="s">
        <v>17</v>
      </c>
      <c r="H881" s="1" t="s">
        <v>18</v>
      </c>
      <c r="I881" s="1" t="s">
        <v>19</v>
      </c>
      <c r="J881" s="1" t="s">
        <v>4241</v>
      </c>
      <c r="K881" s="1" t="s">
        <v>21</v>
      </c>
      <c r="L881" s="1" t="str">
        <f>HYPERLINK("https://files.afu.se/Downloads/Transcripts/Fade%20to%20Black%20(Jimmy%20Church)/2018 09 11 - FADE TO BLACK Radio - Ep. 914 FADE TO BLACK w  Justin Deschamps   911 Special Event   LIVE_uJDiJCfH5ec - transcript (automated).pdf","Transcript Link")</f>
        <v>Transcript Link</v>
      </c>
      <c r="M881" s="2" t="str">
        <f>HYPERLINK("https://files.afu.se/Downloads/Transcripts/Fade%20to%20Black%20(Jimmy%20Church)/2018 09 11 - FADE TO BLACK Radio - Ep. 914 FADE TO BLACK w  Justin Deschamps   911 Special Event   LIVE_uJDiJCfH5ec - transcript (automated).pdf","Transcript Link")</f>
        <v>Transcript Link</v>
      </c>
    </row>
    <row r="882" spans="1:13" ht="165">
      <c r="A882" s="1" t="s">
        <v>4242</v>
      </c>
      <c r="B882" s="1" t="s">
        <v>13</v>
      </c>
      <c r="C882" s="4" t="s">
        <v>4243</v>
      </c>
      <c r="D882" s="1" t="s">
        <v>4244</v>
      </c>
      <c r="E882" s="1" t="s">
        <v>4245</v>
      </c>
      <c r="F882" s="4" t="s">
        <v>5267</v>
      </c>
      <c r="G882" s="1" t="s">
        <v>17</v>
      </c>
      <c r="H882" s="1" t="s">
        <v>18</v>
      </c>
      <c r="I882" s="1" t="s">
        <v>19</v>
      </c>
      <c r="J882" s="1" t="s">
        <v>4246</v>
      </c>
      <c r="K882" s="1" t="s">
        <v>21</v>
      </c>
      <c r="L882" s="1" t="str">
        <f>HYPERLINK("https://files.afu.se/Downloads/Transcripts/Fade%20to%20Black%20(Jimmy%20Church)/2018 09 10 - FADE TO BLACK Radio - Ep. 913 FADE TO BLACK w  Sandia the ET   LIVE_z-pEoFjk3TE - transcript (automated).pdf","Transcript Link")</f>
        <v>Transcript Link</v>
      </c>
      <c r="M882" s="2" t="str">
        <f>HYPERLINK("https://files.afu.se/Downloads/Transcripts/Fade%20to%20Black%20(Jimmy%20Church)/2018 09 10 - FADE TO BLACK Radio - Ep. 913 FADE TO BLACK w  Sandia the ET   LIVE_z-pEoFjk3TE - transcript (automated).pdf","Transcript Link")</f>
        <v>Transcript Link</v>
      </c>
    </row>
    <row r="883" spans="1:13" ht="165">
      <c r="A883" s="1" t="s">
        <v>4247</v>
      </c>
      <c r="B883" s="1" t="s">
        <v>13</v>
      </c>
      <c r="C883" s="4" t="s">
        <v>4248</v>
      </c>
      <c r="D883" s="1" t="s">
        <v>4249</v>
      </c>
      <c r="E883" s="1" t="s">
        <v>4250</v>
      </c>
      <c r="F883" s="4" t="s">
        <v>5267</v>
      </c>
      <c r="G883" s="1" t="s">
        <v>17</v>
      </c>
      <c r="H883" s="1" t="s">
        <v>18</v>
      </c>
      <c r="I883" s="1" t="s">
        <v>19</v>
      </c>
      <c r="J883" s="1" t="s">
        <v>4251</v>
      </c>
      <c r="K883" s="1" t="s">
        <v>21</v>
      </c>
      <c r="L883" s="1" t="str">
        <f>HYPERLINK("https://files.afu.se/Downloads/Transcripts/Fade%20to%20Black%20(Jimmy%20Church)/2018 09 06 - FADE TO BLACK Radio - Ep. 912 FADE TO BLACK FADERNIGHT_T7X5TcxoOPc - transcript (automated).pdf","Transcript Link")</f>
        <v>Transcript Link</v>
      </c>
      <c r="M883" s="2" t="str">
        <f>HYPERLINK("https://files.afu.se/Downloads/Transcripts/Fade%20to%20Black%20(Jimmy%20Church)/2018 09 06 - FADE TO BLACK Radio - Ep. 912 FADE TO BLACK FADERNIGHT_T7X5TcxoOPc - transcript (automated).pdf","Transcript Link")</f>
        <v>Transcript Link</v>
      </c>
    </row>
    <row r="884" spans="1:13" ht="165">
      <c r="A884" s="1" t="s">
        <v>4252</v>
      </c>
      <c r="B884" s="1" t="s">
        <v>13</v>
      </c>
      <c r="C884" s="4" t="s">
        <v>4253</v>
      </c>
      <c r="D884" s="1" t="s">
        <v>4254</v>
      </c>
      <c r="E884" s="1" t="s">
        <v>4255</v>
      </c>
      <c r="F884" s="4" t="s">
        <v>5267</v>
      </c>
      <c r="G884" s="1" t="s">
        <v>17</v>
      </c>
      <c r="H884" s="1" t="s">
        <v>18</v>
      </c>
      <c r="I884" s="1" t="s">
        <v>19</v>
      </c>
      <c r="J884" s="1" t="s">
        <v>4256</v>
      </c>
      <c r="K884" s="1" t="s">
        <v>21</v>
      </c>
      <c r="L884" s="1" t="str">
        <f>HYPERLINK("https://files.afu.se/Downloads/Transcripts/Fade%20to%20Black%20(Jimmy%20Church)/2018 09 05 - FADE TO BLACK Radio - Ep. 911 FADE TO BLACK w  Barry Littleton   LIVE_4eZcyWmCcUw - transcript (automated).pdf","Transcript Link")</f>
        <v>Transcript Link</v>
      </c>
      <c r="M884" s="2" t="str">
        <f>HYPERLINK("https://files.afu.se/Downloads/Transcripts/Fade%20to%20Black%20(Jimmy%20Church)/2018 09 05 - FADE TO BLACK Radio - Ep. 911 FADE TO BLACK w  Barry Littleton   LIVE_4eZcyWmCcUw - transcript (automated).pdf","Transcript Link")</f>
        <v>Transcript Link</v>
      </c>
    </row>
    <row r="885" spans="1:13" ht="165">
      <c r="A885" s="1" t="s">
        <v>4257</v>
      </c>
      <c r="B885" s="1" t="s">
        <v>13</v>
      </c>
      <c r="C885" s="4" t="s">
        <v>4258</v>
      </c>
      <c r="D885" s="1" t="s">
        <v>4259</v>
      </c>
      <c r="E885" s="1" t="s">
        <v>4260</v>
      </c>
      <c r="F885" s="4" t="s">
        <v>5267</v>
      </c>
      <c r="G885" s="1" t="s">
        <v>17</v>
      </c>
      <c r="H885" s="1" t="s">
        <v>18</v>
      </c>
      <c r="I885" s="1" t="s">
        <v>19</v>
      </c>
      <c r="J885" s="1" t="s">
        <v>4261</v>
      </c>
      <c r="K885" s="1" t="s">
        <v>21</v>
      </c>
      <c r="L885" s="1" t="str">
        <f>HYPERLINK("https://files.afu.se/Downloads/Transcripts/Fade%20to%20Black%20(Jimmy%20Church)/2018 09 04 - FADE TO BLACK Radio - Ep. 910 FADE TO BLACK w  Stanton Friedman   LIVE_RTvo6zuUkrQ - transcript (automated).pdf","Transcript Link")</f>
        <v>Transcript Link</v>
      </c>
      <c r="M885" s="2" t="str">
        <f>HYPERLINK("https://files.afu.se/Downloads/Transcripts/Fade%20to%20Black%20(Jimmy%20Church)/2018 09 04 - FADE TO BLACK Radio - Ep. 910 FADE TO BLACK w  Stanton Friedman   LIVE_RTvo6zuUkrQ - transcript (automated).pdf","Transcript Link")</f>
        <v>Transcript Link</v>
      </c>
    </row>
    <row r="886" spans="1:13" ht="165">
      <c r="A886" s="1" t="s">
        <v>4262</v>
      </c>
      <c r="B886" s="1" t="s">
        <v>13</v>
      </c>
      <c r="C886" s="4" t="s">
        <v>4263</v>
      </c>
      <c r="D886" s="1" t="s">
        <v>4264</v>
      </c>
      <c r="E886" s="1" t="s">
        <v>4265</v>
      </c>
      <c r="F886" s="4" t="s">
        <v>5267</v>
      </c>
      <c r="G886" s="1" t="s">
        <v>17</v>
      </c>
      <c r="H886" s="1" t="s">
        <v>18</v>
      </c>
      <c r="I886" s="1" t="s">
        <v>19</v>
      </c>
      <c r="J886" s="1" t="s">
        <v>4266</v>
      </c>
      <c r="K886" s="1" t="s">
        <v>21</v>
      </c>
      <c r="L886" s="1" t="str">
        <f>HYPERLINK("https://files.afu.se/Downloads/Transcripts/Fade%20to%20Black%20(Jimmy%20Church)/2018 09 03 - FADE TO BLACK Radio - Ep. 909 FADE TO BLACK w  Emery Smith   LIVE_i8i7aRB-UxE - transcript (automated).pdf","Transcript Link")</f>
        <v>Transcript Link</v>
      </c>
      <c r="M886" s="2" t="str">
        <f>HYPERLINK("https://files.afu.se/Downloads/Transcripts/Fade%20to%20Black%20(Jimmy%20Church)/2018 09 03 - FADE TO BLACK Radio - Ep. 909 FADE TO BLACK w  Emery Smith   LIVE_i8i7aRB-UxE - transcript (automated).pdf","Transcript Link")</f>
        <v>Transcript Link</v>
      </c>
    </row>
    <row r="887" spans="1:13" ht="165">
      <c r="A887" s="1" t="s">
        <v>4267</v>
      </c>
      <c r="B887" s="1" t="s">
        <v>13</v>
      </c>
      <c r="C887" s="4" t="s">
        <v>4268</v>
      </c>
      <c r="D887" s="1" t="s">
        <v>4269</v>
      </c>
      <c r="E887" s="1" t="s">
        <v>4270</v>
      </c>
      <c r="F887" s="4" t="s">
        <v>5267</v>
      </c>
      <c r="G887" s="1" t="s">
        <v>17</v>
      </c>
      <c r="H887" s="1" t="s">
        <v>18</v>
      </c>
      <c r="I887" s="1" t="s">
        <v>19</v>
      </c>
      <c r="J887" s="1" t="s">
        <v>4271</v>
      </c>
      <c r="K887" s="1" t="s">
        <v>21</v>
      </c>
      <c r="L887" s="1" t="str">
        <f>HYPERLINK("https://files.afu.se/Downloads/Transcripts/Fade%20to%20Black%20(Jimmy%20Church)/2018 08 30 - FADE TO BLACK Radio - Ep. 908 FADE TO BLACK FADERNIGHT w  Jason Quitt   LIVE_cTu_FaM2QL4 - transcript (automated).pdf","Transcript Link")</f>
        <v>Transcript Link</v>
      </c>
      <c r="M887" s="2" t="str">
        <f>HYPERLINK("https://files.afu.se/Downloads/Transcripts/Fade%20to%20Black%20(Jimmy%20Church)/2018 08 30 - FADE TO BLACK Radio - Ep. 908 FADE TO BLACK FADERNIGHT w  Jason Quitt   LIVE_cTu_FaM2QL4 - transcript (automated).pdf","Transcript Link")</f>
        <v>Transcript Link</v>
      </c>
    </row>
    <row r="888" spans="1:13" ht="165">
      <c r="A888" s="1" t="s">
        <v>4272</v>
      </c>
      <c r="B888" s="1" t="s">
        <v>13</v>
      </c>
      <c r="C888" s="4" t="s">
        <v>4273</v>
      </c>
      <c r="D888" s="1" t="s">
        <v>4274</v>
      </c>
      <c r="E888" s="1" t="s">
        <v>4275</v>
      </c>
      <c r="F888" s="4" t="s">
        <v>5267</v>
      </c>
      <c r="G888" s="1" t="s">
        <v>17</v>
      </c>
      <c r="H888" s="1" t="s">
        <v>18</v>
      </c>
      <c r="I888" s="1" t="s">
        <v>19</v>
      </c>
      <c r="J888" s="1" t="s">
        <v>4276</v>
      </c>
      <c r="K888" s="1" t="s">
        <v>21</v>
      </c>
      <c r="L888" s="1" t="str">
        <f>HYPERLINK("https://files.afu.se/Downloads/Transcripts/Fade%20to%20Black%20(Jimmy%20Church)/2018 08 29 - FADE TO BLACK Radio - Ep. 907 FADE TO BLACK w  Eric Raines   LIVE_YMkKMEQIX0I - transcript (automated).pdf","Transcript Link")</f>
        <v>Transcript Link</v>
      </c>
      <c r="M888" s="2" t="str">
        <f>HYPERLINK("https://files.afu.se/Downloads/Transcripts/Fade%20to%20Black%20(Jimmy%20Church)/2018 08 29 - FADE TO BLACK Radio - Ep. 907 FADE TO BLACK w  Eric Raines   LIVE_YMkKMEQIX0I - transcript (automated).pdf","Transcript Link")</f>
        <v>Transcript Link</v>
      </c>
    </row>
    <row r="889" spans="1:13" ht="165">
      <c r="A889" s="1" t="s">
        <v>4277</v>
      </c>
      <c r="B889" s="1" t="s">
        <v>13</v>
      </c>
      <c r="C889" s="4" t="s">
        <v>4278</v>
      </c>
      <c r="D889" s="1" t="s">
        <v>4279</v>
      </c>
      <c r="E889" s="1" t="s">
        <v>4280</v>
      </c>
      <c r="F889" s="4" t="s">
        <v>5267</v>
      </c>
      <c r="G889" s="1" t="s">
        <v>17</v>
      </c>
      <c r="H889" s="1" t="s">
        <v>18</v>
      </c>
      <c r="I889" s="1" t="s">
        <v>19</v>
      </c>
      <c r="J889" s="1" t="s">
        <v>4281</v>
      </c>
      <c r="K889" s="1" t="s">
        <v>21</v>
      </c>
      <c r="L889" s="1" t="str">
        <f>HYPERLINK("https://files.afu.se/Downloads/Transcripts/Fade%20to%20Black%20(Jimmy%20Church)/2018 08 28 - FADE TO BLACK Radio - Ep. 906 FADE TO BLACK w  Alan Green   LIVE_E4JqfR8QdSk - transcript (automated).pdf","Transcript Link")</f>
        <v>Transcript Link</v>
      </c>
      <c r="M889" s="2" t="str">
        <f>HYPERLINK("https://files.afu.se/Downloads/Transcripts/Fade%20to%20Black%20(Jimmy%20Church)/2018 08 28 - FADE TO BLACK Radio - Ep. 906 FADE TO BLACK w  Alan Green   LIVE_E4JqfR8QdSk - transcript (automated).pdf","Transcript Link")</f>
        <v>Transcript Link</v>
      </c>
    </row>
    <row r="890" spans="1:13" ht="165">
      <c r="A890" s="1" t="s">
        <v>4282</v>
      </c>
      <c r="B890" s="1" t="s">
        <v>13</v>
      </c>
      <c r="C890" s="4" t="s">
        <v>4283</v>
      </c>
      <c r="D890" s="1" t="s">
        <v>4284</v>
      </c>
      <c r="E890" s="1" t="s">
        <v>4285</v>
      </c>
      <c r="F890" s="4" t="s">
        <v>5267</v>
      </c>
      <c r="G890" s="1" t="s">
        <v>17</v>
      </c>
      <c r="H890" s="1" t="s">
        <v>18</v>
      </c>
      <c r="I890" s="1" t="s">
        <v>19</v>
      </c>
      <c r="J890" s="1" t="s">
        <v>4286</v>
      </c>
      <c r="K890" s="1" t="s">
        <v>21</v>
      </c>
      <c r="L890" s="1" t="str">
        <f>HYPERLINK("https://files.afu.se/Downloads/Transcripts/Fade%20to%20Black%20(Jimmy%20Church)/2018 08 27 - FADE TO BLACK Radio - Ep. 905 FADE TO BLACK Twitter Night   LIVE_X_SryuO1DuE - transcript (automated).pdf","Transcript Link")</f>
        <v>Transcript Link</v>
      </c>
      <c r="M890" s="2" t="str">
        <f>HYPERLINK("https://files.afu.se/Downloads/Transcripts/Fade%20to%20Black%20(Jimmy%20Church)/2018 08 27 - FADE TO BLACK Radio - Ep. 905 FADE TO BLACK Twitter Night   LIVE_X_SryuO1DuE - transcript (automated).pdf","Transcript Link")</f>
        <v>Transcript Link</v>
      </c>
    </row>
    <row r="891" spans="1:13" ht="165">
      <c r="A891" s="1" t="s">
        <v>4287</v>
      </c>
      <c r="B891" s="1" t="s">
        <v>13</v>
      </c>
      <c r="C891" s="4" t="s">
        <v>4288</v>
      </c>
      <c r="D891" s="1" t="s">
        <v>4289</v>
      </c>
      <c r="E891" s="1" t="s">
        <v>4290</v>
      </c>
      <c r="F891" s="4" t="s">
        <v>5267</v>
      </c>
      <c r="G891" s="1" t="s">
        <v>17</v>
      </c>
      <c r="H891" s="1" t="s">
        <v>18</v>
      </c>
      <c r="I891" s="1" t="s">
        <v>19</v>
      </c>
      <c r="J891" s="1" t="s">
        <v>4291</v>
      </c>
      <c r="K891" s="1" t="s">
        <v>21</v>
      </c>
      <c r="L891" s="1" t="str">
        <f>HYPERLINK("https://files.afu.se/Downloads/Transcripts/Fade%20to%20Black%20(Jimmy%20Church)/2018 08 23 - FADE TO BLACK Radio - Ep. 904 FADE to BLACK   FADERNIGHT Open Lines   Jon Rappoport   LIVE__A_Wt42gToY - transcript (automated).pdf","Transcript Link")</f>
        <v>Transcript Link</v>
      </c>
      <c r="M891" s="2" t="str">
        <f>HYPERLINK("https://files.afu.se/Downloads/Transcripts/Fade%20to%20Black%20(Jimmy%20Church)/2018 08 23 - FADE TO BLACK Radio - Ep. 904 FADE to BLACK   FADERNIGHT Open Lines   Jon Rappoport   LIVE__A_Wt42gToY - transcript (automated).pdf","Transcript Link")</f>
        <v>Transcript Link</v>
      </c>
    </row>
    <row r="892" spans="1:13" ht="165">
      <c r="A892" s="1" t="s">
        <v>4292</v>
      </c>
      <c r="B892" s="1" t="s">
        <v>13</v>
      </c>
      <c r="C892" s="4" t="s">
        <v>4293</v>
      </c>
      <c r="D892" s="1" t="s">
        <v>4294</v>
      </c>
      <c r="E892" s="1" t="s">
        <v>4290</v>
      </c>
      <c r="F892" s="4" t="s">
        <v>5267</v>
      </c>
      <c r="G892" s="1" t="s">
        <v>17</v>
      </c>
      <c r="H892" s="1" t="s">
        <v>18</v>
      </c>
      <c r="I892" s="1" t="s">
        <v>19</v>
      </c>
      <c r="J892" s="1" t="s">
        <v>4295</v>
      </c>
      <c r="K892" s="1" t="s">
        <v>21</v>
      </c>
      <c r="L892" s="1" t="str">
        <f>HYPERLINK("https://files.afu.se/Downloads/Transcripts/Fade%20to%20Black%20(Jimmy%20Church)/2018 08 22 - FADE TO BLACK Radio - Ep. 903 FADE TO BLACK w  Richard Dolan   LIVE Pt. 2_GAA02h6iIgY - transcript (automated).pdf","Transcript Link")</f>
        <v>Transcript Link</v>
      </c>
      <c r="M892" s="2" t="str">
        <f>HYPERLINK("https://files.afu.se/Downloads/Transcripts/Fade%20to%20Black%20(Jimmy%20Church)/2018 08 22 - FADE TO BLACK Radio - Ep. 903 FADE TO BLACK w  Richard Dolan   LIVE Pt. 2_GAA02h6iIgY - transcript (automated).pdf","Transcript Link")</f>
        <v>Transcript Link</v>
      </c>
    </row>
    <row r="893" spans="1:13" ht="165">
      <c r="A893" s="1" t="s">
        <v>4292</v>
      </c>
      <c r="B893" s="1" t="s">
        <v>13</v>
      </c>
      <c r="C893" s="4" t="s">
        <v>4296</v>
      </c>
      <c r="D893" s="1" t="s">
        <v>4297</v>
      </c>
      <c r="E893" s="1" t="s">
        <v>4290</v>
      </c>
      <c r="F893" s="4" t="s">
        <v>5267</v>
      </c>
      <c r="G893" s="1" t="s">
        <v>17</v>
      </c>
      <c r="H893" s="1" t="s">
        <v>18</v>
      </c>
      <c r="I893" s="1" t="s">
        <v>19</v>
      </c>
      <c r="J893" s="1" t="s">
        <v>4298</v>
      </c>
      <c r="K893" s="1" t="s">
        <v>21</v>
      </c>
      <c r="L893" s="1" t="str">
        <f>HYPERLINK("https://files.afu.se/Downloads/Transcripts/Fade%20to%20Black%20(Jimmy%20Church)/2018 08 22 - FADE TO BLACK Radio - Ep. 903 FADE TO BLACK w  Richard Dolan   LIVE Pt. 1_s2iTGpOQGWI - transcript (automated).pdf","Transcript Link")</f>
        <v>Transcript Link</v>
      </c>
      <c r="M893" s="2" t="str">
        <f>HYPERLINK("https://files.afu.se/Downloads/Transcripts/Fade%20to%20Black%20(Jimmy%20Church)/2018 08 22 - FADE TO BLACK Radio - Ep. 903 FADE TO BLACK w  Richard Dolan   LIVE Pt. 1_s2iTGpOQGWI - transcript (automated).pdf","Transcript Link")</f>
        <v>Transcript Link</v>
      </c>
    </row>
    <row r="894" spans="1:13" ht="165">
      <c r="A894" s="1" t="s">
        <v>4299</v>
      </c>
      <c r="B894" s="1" t="s">
        <v>13</v>
      </c>
      <c r="C894" s="4" t="s">
        <v>4300</v>
      </c>
      <c r="D894" s="1" t="s">
        <v>4301</v>
      </c>
      <c r="E894" s="1" t="s">
        <v>4302</v>
      </c>
      <c r="F894" s="4" t="s">
        <v>5267</v>
      </c>
      <c r="G894" s="1" t="s">
        <v>17</v>
      </c>
      <c r="H894" s="1" t="s">
        <v>18</v>
      </c>
      <c r="I894" s="1" t="s">
        <v>19</v>
      </c>
      <c r="J894" s="1" t="s">
        <v>4303</v>
      </c>
      <c r="K894" s="1" t="s">
        <v>21</v>
      </c>
      <c r="L894" s="1" t="str">
        <f>HYPERLINK("https://files.afu.se/Downloads/Transcripts/Fade%20to%20Black%20(Jimmy%20Church)/2018 08 21 - FADE TO BLACK Radio - Ep. 902 FADE TO BLACK w  Robert Schoch   LIVE_GigOP6aevsM - transcript (automated).pdf","Transcript Link")</f>
        <v>Transcript Link</v>
      </c>
      <c r="M894" s="2" t="str">
        <f>HYPERLINK("https://files.afu.se/Downloads/Transcripts/Fade%20to%20Black%20(Jimmy%20Church)/2018 08 21 - FADE TO BLACK Radio - Ep. 902 FADE TO BLACK w  Robert Schoch   LIVE_GigOP6aevsM - transcript (automated).pdf","Transcript Link")</f>
        <v>Transcript Link</v>
      </c>
    </row>
    <row r="895" spans="1:13" ht="165">
      <c r="A895" s="1" t="s">
        <v>4304</v>
      </c>
      <c r="B895" s="1" t="s">
        <v>13</v>
      </c>
      <c r="C895" s="4" t="s">
        <v>4305</v>
      </c>
      <c r="D895" s="1" t="s">
        <v>4306</v>
      </c>
      <c r="E895" s="1" t="s">
        <v>4307</v>
      </c>
      <c r="F895" s="4" t="s">
        <v>5267</v>
      </c>
      <c r="G895" s="1" t="s">
        <v>17</v>
      </c>
      <c r="H895" s="1" t="s">
        <v>18</v>
      </c>
      <c r="I895" s="1" t="s">
        <v>19</v>
      </c>
      <c r="J895" s="1" t="s">
        <v>4308</v>
      </c>
      <c r="K895" s="1" t="s">
        <v>21</v>
      </c>
      <c r="L895" s="1" t="str">
        <f>HYPERLINK("https://files.afu.se/Downloads/Transcripts/Fade%20to%20Black%20(Jimmy%20Church)/2018 08 20 - FADE TO BLACK Radio - Ep. 901 FADE TO BLACK w  Donny Arcade   LIVE_eRjNQex1QpQ - transcript (automated).pdf","Transcript Link")</f>
        <v>Transcript Link</v>
      </c>
      <c r="M895" s="2" t="str">
        <f>HYPERLINK("https://files.afu.se/Downloads/Transcripts/Fade%20to%20Black%20(Jimmy%20Church)/2018 08 20 - FADE TO BLACK Radio - Ep. 901 FADE TO BLACK w  Donny Arcade   LIVE_eRjNQex1QpQ - transcript (automated).pdf","Transcript Link")</f>
        <v>Transcript Link</v>
      </c>
    </row>
    <row r="896" spans="1:13" ht="165">
      <c r="A896" s="1" t="s">
        <v>4309</v>
      </c>
      <c r="B896" s="1" t="s">
        <v>13</v>
      </c>
      <c r="C896" s="4" t="s">
        <v>4310</v>
      </c>
      <c r="D896" s="1" t="s">
        <v>4311</v>
      </c>
      <c r="E896" s="1" t="s">
        <v>4312</v>
      </c>
      <c r="F896" s="4" t="s">
        <v>5267</v>
      </c>
      <c r="G896" s="1" t="s">
        <v>17</v>
      </c>
      <c r="H896" s="1" t="s">
        <v>18</v>
      </c>
      <c r="I896" s="1" t="s">
        <v>19</v>
      </c>
      <c r="J896" s="1" t="s">
        <v>4313</v>
      </c>
      <c r="K896" s="1" t="s">
        <v>21</v>
      </c>
      <c r="L896" s="1" t="str">
        <f>HYPERLINK("https://files.afu.se/Downloads/Transcripts/Fade%20to%20Black%20(Jimmy%20Church)/2018 08 16 - FADE TO BLACK Radio - Ep. 900 FADE TO BLACK FADERNIGHT Open Lines   LIVE_bbYf-9kIOA0 - transcript (automated).pdf","Transcript Link")</f>
        <v>Transcript Link</v>
      </c>
      <c r="M896" s="2" t="str">
        <f>HYPERLINK("https://files.afu.se/Downloads/Transcripts/Fade%20to%20Black%20(Jimmy%20Church)/2018 08 16 - FADE TO BLACK Radio - Ep. 900 FADE TO BLACK FADERNIGHT Open Lines   LIVE_bbYf-9kIOA0 - transcript (automated).pdf","Transcript Link")</f>
        <v>Transcript Link</v>
      </c>
    </row>
    <row r="897" spans="1:13" ht="165">
      <c r="A897" s="1" t="s">
        <v>4314</v>
      </c>
      <c r="B897" s="1" t="s">
        <v>13</v>
      </c>
      <c r="C897" s="4" t="s">
        <v>4315</v>
      </c>
      <c r="D897" s="1" t="s">
        <v>4316</v>
      </c>
      <c r="E897" s="1" t="s">
        <v>4317</v>
      </c>
      <c r="F897" s="4" t="s">
        <v>5267</v>
      </c>
      <c r="G897" s="1" t="s">
        <v>17</v>
      </c>
      <c r="H897" s="1" t="s">
        <v>18</v>
      </c>
      <c r="I897" s="1" t="s">
        <v>19</v>
      </c>
      <c r="J897" s="1" t="s">
        <v>4318</v>
      </c>
      <c r="K897" s="1" t="s">
        <v>21</v>
      </c>
      <c r="L897" s="1" t="str">
        <f>HYPERLINK("https://files.afu.se/Downloads/Transcripts/Fade%20to%20Black%20(Jimmy%20Church)/2018 09 30 - FADE TO BLACK Radio - Ep. 895 FADE TO BLACK w  FADERNIGHT   LIVE_7R7CIs9V3Vg - transcript (automated).pdf","Transcript Link")</f>
        <v>Transcript Link</v>
      </c>
      <c r="M897" s="2" t="str">
        <f>HYPERLINK("https://files.afu.se/Downloads/Transcripts/Fade%20to%20Black%20(Jimmy%20Church)/2018 09 30 - FADE TO BLACK Radio - Ep. 895 FADE TO BLACK w  FADERNIGHT   LIVE_7R7CIs9V3Vg - transcript (automated).pdf","Transcript Link")</f>
        <v>Transcript Link</v>
      </c>
    </row>
    <row r="898" spans="1:13" ht="165">
      <c r="A898" s="1" t="s">
        <v>4314</v>
      </c>
      <c r="B898" s="1" t="s">
        <v>13</v>
      </c>
      <c r="C898" s="4" t="s">
        <v>4319</v>
      </c>
      <c r="D898" s="1" t="s">
        <v>4320</v>
      </c>
      <c r="E898" s="1" t="s">
        <v>4321</v>
      </c>
      <c r="F898" s="4" t="s">
        <v>5267</v>
      </c>
      <c r="G898" s="1" t="s">
        <v>17</v>
      </c>
      <c r="H898" s="1" t="s">
        <v>18</v>
      </c>
      <c r="I898" s="1" t="s">
        <v>19</v>
      </c>
      <c r="J898" s="1" t="s">
        <v>4322</v>
      </c>
      <c r="K898" s="1" t="s">
        <v>21</v>
      </c>
      <c r="L898" s="1" t="str">
        <f>HYPERLINK("https://files.afu.se/Downloads/Transcripts/Fade%20to%20Black%20(Jimmy%20Church)/2018 09 30 - FADE TO BLACK Radio - Ep. 894 FADE TO BLACK w  Billy Carson   LIVE_riAPOrqxs60 - transcript (automated).pdf","Transcript Link")</f>
        <v>Transcript Link</v>
      </c>
      <c r="M898" s="2" t="str">
        <f>HYPERLINK("https://files.afu.se/Downloads/Transcripts/Fade%20to%20Black%20(Jimmy%20Church)/2018 09 30 - FADE TO BLACK Radio - Ep. 894 FADE TO BLACK w  Billy Carson   LIVE_riAPOrqxs60 - transcript (automated).pdf","Transcript Link")</f>
        <v>Transcript Link</v>
      </c>
    </row>
    <row r="899" spans="1:13" ht="165">
      <c r="A899" s="1" t="s">
        <v>4314</v>
      </c>
      <c r="B899" s="1" t="s">
        <v>13</v>
      </c>
      <c r="C899" s="4" t="s">
        <v>4323</v>
      </c>
      <c r="D899" s="1" t="s">
        <v>4324</v>
      </c>
      <c r="E899" s="1" t="s">
        <v>4325</v>
      </c>
      <c r="F899" s="4" t="s">
        <v>5267</v>
      </c>
      <c r="G899" s="1" t="s">
        <v>17</v>
      </c>
      <c r="H899" s="1" t="s">
        <v>18</v>
      </c>
      <c r="I899" s="1" t="s">
        <v>19</v>
      </c>
      <c r="J899" s="1" t="s">
        <v>4326</v>
      </c>
      <c r="K899" s="1" t="s">
        <v>21</v>
      </c>
      <c r="L899" s="1" t="str">
        <f>HYPERLINK("https://files.afu.se/Downloads/Transcripts/Fade%20to%20Black%20(Jimmy%20Church)/2018 09 30 - FADE TO BLACK Radio - Ep. 892 FADE TO BLACK w  Peter Maxwell Slattery   LIVE_8c-CvLRpQUY - transcript (automated).pdf","Transcript Link")</f>
        <v>Transcript Link</v>
      </c>
      <c r="M899" s="2" t="str">
        <f>HYPERLINK("https://files.afu.se/Downloads/Transcripts/Fade%20to%20Black%20(Jimmy%20Church)/2018 09 30 - FADE TO BLACK Radio - Ep. 892 FADE TO BLACK w  Peter Maxwell Slattery   LIVE_8c-CvLRpQUY - transcript (automated).pdf","Transcript Link")</f>
        <v>Transcript Link</v>
      </c>
    </row>
    <row r="900" spans="1:13" ht="165">
      <c r="A900" s="1" t="s">
        <v>4314</v>
      </c>
      <c r="B900" s="1" t="s">
        <v>13</v>
      </c>
      <c r="C900" s="4" t="s">
        <v>4327</v>
      </c>
      <c r="D900" s="1" t="s">
        <v>4328</v>
      </c>
      <c r="E900" s="1" t="s">
        <v>4329</v>
      </c>
      <c r="F900" s="4" t="s">
        <v>5267</v>
      </c>
      <c r="G900" s="1" t="s">
        <v>17</v>
      </c>
      <c r="H900" s="1" t="s">
        <v>18</v>
      </c>
      <c r="I900" s="1" t="s">
        <v>19</v>
      </c>
      <c r="J900" s="1" t="s">
        <v>4330</v>
      </c>
      <c r="K900" s="1" t="s">
        <v>21</v>
      </c>
      <c r="L900" s="1" t="str">
        <f>HYPERLINK("https://files.afu.se/Downloads/Transcripts/Fade%20to%20Black%20(Jimmy%20Church)/2018 09 30 - FADE TO BLACK Radio - Ep. 890 FADE TO BLACK w  Justin Benson, Aaron Moorhead    LIVE_f1CS1WOL8sI - transcript (automated).pdf","Transcript Link")</f>
        <v>Transcript Link</v>
      </c>
      <c r="M900" s="2" t="str">
        <f>HYPERLINK("https://files.afu.se/Downloads/Transcripts/Fade%20to%20Black%20(Jimmy%20Church)/2018 09 30 - FADE TO BLACK Radio - Ep. 890 FADE TO BLACK w  Justin Benson, Aaron Moorhead    LIVE_f1CS1WOL8sI - transcript (automated).pdf","Transcript Link")</f>
        <v>Transcript Link</v>
      </c>
    </row>
    <row r="901" spans="1:13" ht="165">
      <c r="A901" s="1" t="s">
        <v>4314</v>
      </c>
      <c r="B901" s="1" t="s">
        <v>13</v>
      </c>
      <c r="C901" s="4" t="s">
        <v>4331</v>
      </c>
      <c r="D901" s="1" t="s">
        <v>4328</v>
      </c>
      <c r="E901" s="1" t="s">
        <v>4329</v>
      </c>
      <c r="F901" s="4" t="s">
        <v>5267</v>
      </c>
      <c r="G901" s="1" t="s">
        <v>17</v>
      </c>
      <c r="H901" s="1" t="s">
        <v>18</v>
      </c>
      <c r="I901" s="1" t="s">
        <v>19</v>
      </c>
      <c r="J901" s="1" t="s">
        <v>4332</v>
      </c>
      <c r="K901" s="1" t="s">
        <v>21</v>
      </c>
      <c r="L901" s="1" t="str">
        <f>HYPERLINK("https://files.afu.se/Downloads/Transcripts/Fade%20to%20Black%20(Jimmy%20Church)/2018 09 30 - FADE TO BLACK Radio - Ep. 890 FADE TO BLACK w  Justin Benson, Aaron Moorhead    LIVE_YJuenfJmiWg - transcript (automated).pdf","Transcript Link")</f>
        <v>Transcript Link</v>
      </c>
      <c r="M901" s="2" t="str">
        <f>HYPERLINK("https://files.afu.se/Downloads/Transcripts/Fade%20to%20Black%20(Jimmy%20Church)/2018 09 30 - FADE TO BLACK Radio - Ep. 890 FADE TO BLACK w  Justin Benson, Aaron Moorhead    LIVE_YJuenfJmiWg - transcript (automated).pdf","Transcript Link")</f>
        <v>Transcript Link</v>
      </c>
    </row>
    <row r="902" spans="1:13" ht="165">
      <c r="A902" s="1" t="s">
        <v>4314</v>
      </c>
      <c r="B902" s="1" t="s">
        <v>13</v>
      </c>
      <c r="C902" s="4" t="s">
        <v>4333</v>
      </c>
      <c r="D902" s="1" t="s">
        <v>4334</v>
      </c>
      <c r="E902" s="1" t="s">
        <v>4335</v>
      </c>
      <c r="F902" s="4" t="s">
        <v>5267</v>
      </c>
      <c r="G902" s="1" t="s">
        <v>17</v>
      </c>
      <c r="H902" s="1" t="s">
        <v>18</v>
      </c>
      <c r="I902" s="1" t="s">
        <v>19</v>
      </c>
      <c r="J902" s="1" t="s">
        <v>4336</v>
      </c>
      <c r="K902" s="1" t="s">
        <v>21</v>
      </c>
      <c r="L902" s="1" t="str">
        <f>HYPERLINK("https://files.afu.se/Downloads/Transcripts/Fade%20to%20Black%20(Jimmy%20Church)/2018 09 30 - FADE TO BLACK Radio - Ep. 889 FADE TO BLACK w  Laurie McDonald    LIVE_pFIMMFEhu8Q - transcript (automated).pdf","Transcript Link")</f>
        <v>Transcript Link</v>
      </c>
      <c r="M902" s="2" t="str">
        <f>HYPERLINK("https://files.afu.se/Downloads/Transcripts/Fade%20to%20Black%20(Jimmy%20Church)/2018 09 30 - FADE TO BLACK Radio - Ep. 889 FADE TO BLACK w  Laurie McDonald    LIVE_pFIMMFEhu8Q - transcript (automated).pdf","Transcript Link")</f>
        <v>Transcript Link</v>
      </c>
    </row>
    <row r="903" spans="1:13" ht="165">
      <c r="A903" s="1" t="s">
        <v>4314</v>
      </c>
      <c r="B903" s="1" t="s">
        <v>13</v>
      </c>
      <c r="C903" s="4" t="s">
        <v>4337</v>
      </c>
      <c r="D903" s="1" t="s">
        <v>4338</v>
      </c>
      <c r="E903" s="1" t="s">
        <v>4339</v>
      </c>
      <c r="F903" s="4" t="s">
        <v>5267</v>
      </c>
      <c r="G903" s="1" t="s">
        <v>17</v>
      </c>
      <c r="H903" s="1" t="s">
        <v>18</v>
      </c>
      <c r="I903" s="1" t="s">
        <v>19</v>
      </c>
      <c r="J903" s="1" t="s">
        <v>4340</v>
      </c>
      <c r="K903" s="1" t="s">
        <v>21</v>
      </c>
      <c r="L903" s="1" t="str">
        <f>HYPERLINK("https://files.afu.se/Downloads/Transcripts/Fade%20to%20Black%20(Jimmy%20Church)/2018 09 30 - FADE TO BLACK Radio - Ep. 888 FADE TO BLACK w  Steve Neill    LIVE_5_DlvTPRkJU - transcript (automated).pdf","Transcript Link")</f>
        <v>Transcript Link</v>
      </c>
      <c r="M903" s="2" t="str">
        <f>HYPERLINK("https://files.afu.se/Downloads/Transcripts/Fade%20to%20Black%20(Jimmy%20Church)/2018 09 30 - FADE TO BLACK Radio - Ep. 888 FADE TO BLACK w  Steve Neill    LIVE_5_DlvTPRkJU - transcript (automated).pdf","Transcript Link")</f>
        <v>Transcript Link</v>
      </c>
    </row>
    <row r="904" spans="1:13" ht="165">
      <c r="A904" s="1" t="s">
        <v>4314</v>
      </c>
      <c r="B904" s="1" t="s">
        <v>13</v>
      </c>
      <c r="C904" s="4" t="s">
        <v>4341</v>
      </c>
      <c r="D904" s="1" t="s">
        <v>4342</v>
      </c>
      <c r="E904" s="1" t="s">
        <v>4343</v>
      </c>
      <c r="F904" s="4" t="s">
        <v>5267</v>
      </c>
      <c r="G904" s="1" t="s">
        <v>17</v>
      </c>
      <c r="H904" s="1" t="s">
        <v>18</v>
      </c>
      <c r="I904" s="1" t="s">
        <v>19</v>
      </c>
      <c r="J904" s="1" t="s">
        <v>4344</v>
      </c>
      <c r="K904" s="1" t="s">
        <v>21</v>
      </c>
      <c r="L904" s="1" t="str">
        <f>HYPERLINK("https://files.afu.se/Downloads/Transcripts/Fade%20to%20Black%20(Jimmy%20Church)/2018 09 30 - FADE TO BLACK Radio - Ep. 887 FADE TO BLACK w Barrett Brown    LIVE_oiGsxhv3GQc - transcript (automated).pdf","Transcript Link")</f>
        <v>Transcript Link</v>
      </c>
      <c r="M904" s="2" t="str">
        <f>HYPERLINK("https://files.afu.se/Downloads/Transcripts/Fade%20to%20Black%20(Jimmy%20Church)/2018 09 30 - FADE TO BLACK Radio - Ep. 887 FADE TO BLACK w Barrett Brown    LIVE_oiGsxhv3GQc - transcript (automated).pdf","Transcript Link")</f>
        <v>Transcript Link</v>
      </c>
    </row>
    <row r="905" spans="1:13" ht="165">
      <c r="A905" s="1" t="s">
        <v>4314</v>
      </c>
      <c r="B905" s="1" t="s">
        <v>13</v>
      </c>
      <c r="C905" s="4" t="s">
        <v>4345</v>
      </c>
      <c r="D905" s="1" t="s">
        <v>4346</v>
      </c>
      <c r="E905" s="1" t="s">
        <v>4347</v>
      </c>
      <c r="F905" s="4" t="s">
        <v>5267</v>
      </c>
      <c r="G905" s="1" t="s">
        <v>17</v>
      </c>
      <c r="H905" s="1" t="s">
        <v>18</v>
      </c>
      <c r="I905" s="1" t="s">
        <v>19</v>
      </c>
      <c r="J905" s="1" t="s">
        <v>4348</v>
      </c>
      <c r="K905" s="1" t="s">
        <v>21</v>
      </c>
      <c r="L905" s="1" t="str">
        <f>HYPERLINK("https://files.afu.se/Downloads/Transcripts/Fade%20to%20Black%20(Jimmy%20Church)/2018 09 30 - FADE TO BLACK Radio - Ep. 886 FADE TO BLACK w Dr. Lisa Galarneau, Steve Bassett    LIVE_3Agt5geMlsE - transcript (automated).pdf","Transcript Link")</f>
        <v>Transcript Link</v>
      </c>
      <c r="M905" s="2" t="str">
        <f>HYPERLINK("https://files.afu.se/Downloads/Transcripts/Fade%20to%20Black%20(Jimmy%20Church)/2018 09 30 - FADE TO BLACK Radio - Ep. 886 FADE TO BLACK w Dr. Lisa Galarneau, Steve Bassett    LIVE_3Agt5geMlsE - transcript (automated).pdf","Transcript Link")</f>
        <v>Transcript Link</v>
      </c>
    </row>
    <row r="906" spans="1:13" ht="165">
      <c r="A906" s="1" t="s">
        <v>4314</v>
      </c>
      <c r="B906" s="1" t="s">
        <v>13</v>
      </c>
      <c r="C906" s="4" t="s">
        <v>4349</v>
      </c>
      <c r="D906" s="1" t="s">
        <v>4350</v>
      </c>
      <c r="E906" s="1" t="s">
        <v>4351</v>
      </c>
      <c r="F906" s="4" t="s">
        <v>5267</v>
      </c>
      <c r="G906" s="1" t="s">
        <v>17</v>
      </c>
      <c r="H906" s="1" t="s">
        <v>18</v>
      </c>
      <c r="I906" s="1" t="s">
        <v>19</v>
      </c>
      <c r="J906" s="1" t="s">
        <v>4352</v>
      </c>
      <c r="K906" s="1" t="s">
        <v>21</v>
      </c>
      <c r="L906" s="1" t="str">
        <f>HYPERLINK("https://files.afu.se/Downloads/Transcripts/Fade%20to%20Black%20(Jimmy%20Church)/2018 09 30 - FADE TO BLACK Radio - Ep. 885 FADE TO BLACK w Emery Smith    LIVE_zvRLfZ4iObg - transcript (automated).pdf","Transcript Link")</f>
        <v>Transcript Link</v>
      </c>
      <c r="M906" s="2" t="str">
        <f>HYPERLINK("https://files.afu.se/Downloads/Transcripts/Fade%20to%20Black%20(Jimmy%20Church)/2018 09 30 - FADE TO BLACK Radio - Ep. 885 FADE TO BLACK w Emery Smith    LIVE_zvRLfZ4iObg - transcript (automated).pdf","Transcript Link")</f>
        <v>Transcript Link</v>
      </c>
    </row>
    <row r="907" spans="1:13" ht="165">
      <c r="A907" s="1" t="s">
        <v>4314</v>
      </c>
      <c r="B907" s="1" t="s">
        <v>13</v>
      </c>
      <c r="C907" s="4" t="s">
        <v>4353</v>
      </c>
      <c r="D907" s="1" t="s">
        <v>4354</v>
      </c>
      <c r="E907" s="1" t="s">
        <v>4351</v>
      </c>
      <c r="F907" s="4" t="s">
        <v>5267</v>
      </c>
      <c r="G907" s="1" t="s">
        <v>17</v>
      </c>
      <c r="H907" s="1" t="s">
        <v>18</v>
      </c>
      <c r="I907" s="1" t="s">
        <v>19</v>
      </c>
      <c r="J907" s="1" t="s">
        <v>4355</v>
      </c>
      <c r="K907" s="1" t="s">
        <v>21</v>
      </c>
      <c r="L907" s="1" t="str">
        <f>HYPERLINK("https://files.afu.se/Downloads/Transcripts/Fade%20to%20Black%20(Jimmy%20Church)/2018 09 30 - FADE TO BLACK Radio - Ep. 884 FADE TO BLACK w  Mrs. Smith    LIVE_hlVO8xpdylY - transcript (automated).pdf","Transcript Link")</f>
        <v>Transcript Link</v>
      </c>
      <c r="M907" s="2" t="str">
        <f>HYPERLINK("https://files.afu.se/Downloads/Transcripts/Fade%20to%20Black%20(Jimmy%20Church)/2018 09 30 - FADE TO BLACK Radio - Ep. 884 FADE TO BLACK w  Mrs. Smith    LIVE_hlVO8xpdylY - transcript (automated).pdf","Transcript Link")</f>
        <v>Transcript Link</v>
      </c>
    </row>
    <row r="908" spans="1:13" ht="165">
      <c r="A908" s="1" t="s">
        <v>4314</v>
      </c>
      <c r="B908" s="1" t="s">
        <v>13</v>
      </c>
      <c r="C908" s="4" t="s">
        <v>4356</v>
      </c>
      <c r="D908" s="1" t="s">
        <v>4357</v>
      </c>
      <c r="E908" s="1" t="s">
        <v>4358</v>
      </c>
      <c r="F908" s="4" t="s">
        <v>5267</v>
      </c>
      <c r="G908" s="1" t="s">
        <v>17</v>
      </c>
      <c r="H908" s="1" t="s">
        <v>18</v>
      </c>
      <c r="I908" s="1" t="s">
        <v>19</v>
      </c>
      <c r="J908" s="1" t="s">
        <v>4359</v>
      </c>
      <c r="K908" s="1" t="s">
        <v>21</v>
      </c>
      <c r="L908" s="1" t="str">
        <f>HYPERLINK("https://files.afu.se/Downloads/Transcripts/Fade%20to%20Black%20(Jimmy%20Church)/2018 09 30 - FADE TO BLACK Radio - Ep. 882 FADE TO BLACK w  Joshua P. Warren    LIVE_SJlYLd3lxoo - transcript (automated).pdf","Transcript Link")</f>
        <v>Transcript Link</v>
      </c>
      <c r="M908" s="2" t="str">
        <f>HYPERLINK("https://files.afu.se/Downloads/Transcripts/Fade%20to%20Black%20(Jimmy%20Church)/2018 09 30 - FADE TO BLACK Radio - Ep. 882 FADE TO BLACK w  Joshua P. Warren    LIVE_SJlYLd3lxoo - transcript (automated).pdf","Transcript Link")</f>
        <v>Transcript Link</v>
      </c>
    </row>
    <row r="909" spans="1:13" ht="165">
      <c r="A909" s="1" t="s">
        <v>4314</v>
      </c>
      <c r="B909" s="1" t="s">
        <v>13</v>
      </c>
      <c r="C909" s="4" t="s">
        <v>4360</v>
      </c>
      <c r="D909" s="1" t="s">
        <v>4357</v>
      </c>
      <c r="E909" s="1" t="s">
        <v>4358</v>
      </c>
      <c r="F909" s="4" t="s">
        <v>5267</v>
      </c>
      <c r="G909" s="1" t="s">
        <v>17</v>
      </c>
      <c r="H909" s="1" t="s">
        <v>18</v>
      </c>
      <c r="I909" s="1" t="s">
        <v>19</v>
      </c>
      <c r="J909" s="1" t="s">
        <v>4361</v>
      </c>
      <c r="K909" s="1" t="s">
        <v>21</v>
      </c>
      <c r="L909" s="1" t="str">
        <f>HYPERLINK("https://files.afu.se/Downloads/Transcripts/Fade%20to%20Black%20(Jimmy%20Church)/2018 09 30 - FADE TO BLACK Radio - Ep. 882 FADE TO BLACK w  Joshua P. Warren    LIVE_mhgYtwPUCaE - transcript (automated).pdf","Transcript Link")</f>
        <v>Transcript Link</v>
      </c>
      <c r="M909" s="2" t="str">
        <f>HYPERLINK("https://files.afu.se/Downloads/Transcripts/Fade%20to%20Black%20(Jimmy%20Church)/2018 09 30 - FADE TO BLACK Radio - Ep. 882 FADE TO BLACK w  Joshua P. Warren    LIVE_mhgYtwPUCaE - transcript (automated).pdf","Transcript Link")</f>
        <v>Transcript Link</v>
      </c>
    </row>
    <row r="910" spans="1:13" ht="165">
      <c r="A910" s="1" t="s">
        <v>4314</v>
      </c>
      <c r="B910" s="1" t="s">
        <v>13</v>
      </c>
      <c r="C910" s="4" t="s">
        <v>4362</v>
      </c>
      <c r="D910" s="1" t="s">
        <v>4363</v>
      </c>
      <c r="E910" s="1" t="s">
        <v>4364</v>
      </c>
      <c r="F910" s="4" t="s">
        <v>5267</v>
      </c>
      <c r="G910" s="1" t="s">
        <v>17</v>
      </c>
      <c r="H910" s="1" t="s">
        <v>18</v>
      </c>
      <c r="I910" s="1" t="s">
        <v>19</v>
      </c>
      <c r="J910" s="1" t="s">
        <v>4365</v>
      </c>
      <c r="K910" s="1" t="s">
        <v>21</v>
      </c>
      <c r="L910" s="1" t="str">
        <f>HYPERLINK("https://files.afu.se/Downloads/Transcripts/Fade%20to%20Black%20(Jimmy%20Church)/2018 09 30 - FADE TO BLACK Radio - Ep. 879 FADE TO BLACK FADERNIGHT Open Lines    LIVE_B4cduAa6atQ - transcript (automated).pdf","Transcript Link")</f>
        <v>Transcript Link</v>
      </c>
      <c r="M910" s="2" t="str">
        <f>HYPERLINK("https://files.afu.se/Downloads/Transcripts/Fade%20to%20Black%20(Jimmy%20Church)/2018 09 30 - FADE TO BLACK Radio - Ep. 879 FADE TO BLACK FADERNIGHT Open Lines    LIVE_B4cduAa6atQ - transcript (automated).pdf","Transcript Link")</f>
        <v>Transcript Link</v>
      </c>
    </row>
    <row r="911" spans="1:13" ht="165">
      <c r="A911" s="1" t="s">
        <v>4314</v>
      </c>
      <c r="B911" s="1" t="s">
        <v>13</v>
      </c>
      <c r="C911" s="4" t="s">
        <v>4366</v>
      </c>
      <c r="D911" s="1" t="s">
        <v>4367</v>
      </c>
      <c r="E911" s="1" t="s">
        <v>4364</v>
      </c>
      <c r="F911" s="4" t="s">
        <v>5267</v>
      </c>
      <c r="G911" s="1" t="s">
        <v>17</v>
      </c>
      <c r="H911" s="1" t="s">
        <v>18</v>
      </c>
      <c r="I911" s="1" t="s">
        <v>19</v>
      </c>
      <c r="J911" s="1" t="s">
        <v>4368</v>
      </c>
      <c r="K911" s="1" t="s">
        <v>21</v>
      </c>
      <c r="L911" s="1" t="str">
        <f>HYPERLINK("https://files.afu.se/Downloads/Transcripts/Fade%20to%20Black%20(Jimmy%20Church)/2018 09 30 - FADE TO BLACK Radio - Ep. 879 FADE TO BLACK w  Tracey Garbutt    LIVE_u76je3cLRZ8 - transcript (automated).pdf","Transcript Link")</f>
        <v>Transcript Link</v>
      </c>
      <c r="M911" s="2" t="str">
        <f>HYPERLINK("https://files.afu.se/Downloads/Transcripts/Fade%20to%20Black%20(Jimmy%20Church)/2018 09 30 - FADE TO BLACK Radio - Ep. 879 FADE TO BLACK w  Tracey Garbutt    LIVE_u76je3cLRZ8 - transcript (automated).pdf","Transcript Link")</f>
        <v>Transcript Link</v>
      </c>
    </row>
    <row r="912" spans="1:13" ht="165">
      <c r="A912" s="1" t="s">
        <v>4314</v>
      </c>
      <c r="B912" s="1" t="s">
        <v>13</v>
      </c>
      <c r="C912" s="4" t="s">
        <v>4369</v>
      </c>
      <c r="D912" s="1" t="s">
        <v>4370</v>
      </c>
      <c r="E912" s="1" t="s">
        <v>4364</v>
      </c>
      <c r="F912" s="4" t="s">
        <v>5267</v>
      </c>
      <c r="G912" s="1" t="s">
        <v>17</v>
      </c>
      <c r="H912" s="1" t="s">
        <v>18</v>
      </c>
      <c r="I912" s="1" t="s">
        <v>19</v>
      </c>
      <c r="J912" s="1" t="s">
        <v>4371</v>
      </c>
      <c r="K912" s="1" t="s">
        <v>21</v>
      </c>
      <c r="L912" s="1" t="str">
        <f>HYPERLINK("https://files.afu.se/Downloads/Transcripts/Fade%20to%20Black%20(Jimmy%20Church)/2018 09 30 - FADE TO BLACK Radio - Ep. 879 FADE TO BLACK w  Jason Louv    LIVE_ts2MAzeSScA - transcript (automated).pdf","Transcript Link")</f>
        <v>Transcript Link</v>
      </c>
      <c r="M912" s="2" t="str">
        <f>HYPERLINK("https://files.afu.se/Downloads/Transcripts/Fade%20to%20Black%20(Jimmy%20Church)/2018 09 30 - FADE TO BLACK Radio - Ep. 879 FADE TO BLACK w  Jason Louv    LIVE_ts2MAzeSScA - transcript (automated).pdf","Transcript Link")</f>
        <v>Transcript Link</v>
      </c>
    </row>
    <row r="913" spans="1:13" ht="165">
      <c r="A913" s="1" t="s">
        <v>4314</v>
      </c>
      <c r="B913" s="1" t="s">
        <v>13</v>
      </c>
      <c r="C913" s="4" t="s">
        <v>4372</v>
      </c>
      <c r="D913" s="1" t="s">
        <v>4373</v>
      </c>
      <c r="E913" s="1" t="s">
        <v>4364</v>
      </c>
      <c r="F913" s="4" t="s">
        <v>5267</v>
      </c>
      <c r="G913" s="1" t="s">
        <v>17</v>
      </c>
      <c r="H913" s="1" t="s">
        <v>18</v>
      </c>
      <c r="I913" s="1" t="s">
        <v>19</v>
      </c>
      <c r="J913" s="1" t="s">
        <v>4374</v>
      </c>
      <c r="K913" s="1" t="s">
        <v>21</v>
      </c>
      <c r="L913" s="1" t="str">
        <f>HYPERLINK("https://files.afu.se/Downloads/Transcripts/Fade%20to%20Black%20(Jimmy%20Church)/2018 09 30 - FADE TO BLACK Radio - Ep. 878 FADE TO BLACK w  Holly Marie    LIVE_IzjnKO17lWU - transcript (automated).pdf","Transcript Link")</f>
        <v>Transcript Link</v>
      </c>
      <c r="M913" s="2" t="str">
        <f>HYPERLINK("https://files.afu.se/Downloads/Transcripts/Fade%20to%20Black%20(Jimmy%20Church)/2018 09 30 - FADE TO BLACK Radio - Ep. 878 FADE TO BLACK w  Holly Marie    LIVE_IzjnKO17lWU - transcript (automated).pdf","Transcript Link")</f>
        <v>Transcript Link</v>
      </c>
    </row>
    <row r="914" spans="1:13" ht="165">
      <c r="A914" s="1" t="s">
        <v>4179</v>
      </c>
      <c r="B914" s="1" t="s">
        <v>13</v>
      </c>
      <c r="C914" s="4" t="s">
        <v>4375</v>
      </c>
      <c r="D914" s="1" t="s">
        <v>4376</v>
      </c>
      <c r="E914" s="1" t="s">
        <v>4377</v>
      </c>
      <c r="F914" s="4" t="s">
        <v>5267</v>
      </c>
      <c r="G914" s="1" t="s">
        <v>17</v>
      </c>
      <c r="H914" s="1" t="s">
        <v>18</v>
      </c>
      <c r="I914" s="1" t="s">
        <v>19</v>
      </c>
      <c r="J914" s="1" t="s">
        <v>4378</v>
      </c>
      <c r="K914" s="1" t="s">
        <v>21</v>
      </c>
      <c r="L914" s="1" t="str">
        <f>HYPERLINK("https://files.afu.se/Downloads/Transcripts/Fade%20to%20Black%20(Jimmy%20Church)/2018 10 02 - FADE TO BLACK Radio - Ep. 877 FADE TO BLACK FADERNIGHT Open Lines    LIVE_rKGI24Mmmig - transcript (automated).pdf","Transcript Link")</f>
        <v>Transcript Link</v>
      </c>
      <c r="M914" s="2" t="str">
        <f>HYPERLINK("https://files.afu.se/Downloads/Transcripts/Fade%20to%20Black%20(Jimmy%20Church)/2018 10 02 - FADE TO BLACK Radio - Ep. 877 FADE TO BLACK FADERNIGHT Open Lines    LIVE_rKGI24Mmmig - transcript (automated).pdf","Transcript Link")</f>
        <v>Transcript Link</v>
      </c>
    </row>
    <row r="915" spans="1:13" ht="165">
      <c r="A915" s="1" t="s">
        <v>4179</v>
      </c>
      <c r="B915" s="1" t="s">
        <v>13</v>
      </c>
      <c r="C915" s="4" t="s">
        <v>4379</v>
      </c>
      <c r="D915" s="1" t="s">
        <v>4380</v>
      </c>
      <c r="E915" s="1" t="s">
        <v>4381</v>
      </c>
      <c r="F915" s="4" t="s">
        <v>5267</v>
      </c>
      <c r="G915" s="1" t="s">
        <v>17</v>
      </c>
      <c r="H915" s="1" t="s">
        <v>18</v>
      </c>
      <c r="I915" s="1" t="s">
        <v>19</v>
      </c>
      <c r="J915" s="1" t="s">
        <v>4382</v>
      </c>
      <c r="K915" s="1" t="s">
        <v>21</v>
      </c>
      <c r="L915" s="1" t="str">
        <f>HYPERLINK("https://files.afu.se/Downloads/Transcripts/Fade%20to%20Black%20(Jimmy%20Church)/2018 10 02 - FADE TO BLACK Radio - Ep. 875 FADE TO BLACK w  Chris Medina   LIVE_T-1LsGK04SM - transcript (automated).pdf","Transcript Link")</f>
        <v>Transcript Link</v>
      </c>
      <c r="M915" s="2" t="str">
        <f>HYPERLINK("https://files.afu.se/Downloads/Transcripts/Fade%20to%20Black%20(Jimmy%20Church)/2018 10 02 - FADE TO BLACK Radio - Ep. 875 FADE TO BLACK w  Chris Medina   LIVE_T-1LsGK04SM - transcript (automated).pdf","Transcript Link")</f>
        <v>Transcript Link</v>
      </c>
    </row>
    <row r="916" spans="1:13" ht="165">
      <c r="A916" s="1" t="s">
        <v>4179</v>
      </c>
      <c r="B916" s="1" t="s">
        <v>13</v>
      </c>
      <c r="C916" s="4" t="s">
        <v>4383</v>
      </c>
      <c r="D916" s="1" t="s">
        <v>4384</v>
      </c>
      <c r="E916" s="1" t="s">
        <v>4385</v>
      </c>
      <c r="F916" s="4" t="s">
        <v>5267</v>
      </c>
      <c r="G916" s="1" t="s">
        <v>17</v>
      </c>
      <c r="H916" s="1" t="s">
        <v>18</v>
      </c>
      <c r="I916" s="1" t="s">
        <v>19</v>
      </c>
      <c r="J916" s="1" t="s">
        <v>4386</v>
      </c>
      <c r="K916" s="1" t="s">
        <v>21</v>
      </c>
      <c r="L916" s="1" t="str">
        <f>HYPERLINK("https://files.afu.se/Downloads/Transcripts/Fade%20to%20Black%20(Jimmy%20Church)/2018 10 02 - FADE TO BLACK Radio - Ep. 873 FADE TO BLACK w  Christina Contini   LIVE_XIdTHy2ECj0 - transcript (automated).pdf","Transcript Link")</f>
        <v>Transcript Link</v>
      </c>
      <c r="M916" s="2" t="str">
        <f>HYPERLINK("https://files.afu.se/Downloads/Transcripts/Fade%20to%20Black%20(Jimmy%20Church)/2018 10 02 - FADE TO BLACK Radio - Ep. 873 FADE TO BLACK w  Christina Contini   LIVE_XIdTHy2ECj0 - transcript (automated).pdf","Transcript Link")</f>
        <v>Transcript Link</v>
      </c>
    </row>
    <row r="917" spans="1:13" ht="165">
      <c r="A917" s="1" t="s">
        <v>4179</v>
      </c>
      <c r="B917" s="1" t="s">
        <v>13</v>
      </c>
      <c r="C917" s="4" t="s">
        <v>4387</v>
      </c>
      <c r="D917" s="1" t="s">
        <v>4388</v>
      </c>
      <c r="E917" s="1" t="s">
        <v>4364</v>
      </c>
      <c r="F917" s="4" t="s">
        <v>5267</v>
      </c>
      <c r="G917" s="1" t="s">
        <v>17</v>
      </c>
      <c r="H917" s="1" t="s">
        <v>18</v>
      </c>
      <c r="I917" s="1" t="s">
        <v>19</v>
      </c>
      <c r="J917" s="1" t="s">
        <v>4389</v>
      </c>
      <c r="K917" s="1" t="s">
        <v>21</v>
      </c>
      <c r="L917" s="1" t="str">
        <f>HYPERLINK("https://files.afu.se/Downloads/Transcripts/Fade%20to%20Black%20(Jimmy%20Church)/2018 10 02 - FADE TO BLACK Radio - Ep. 872 FADE TO BLACK Fadernight Open Lines   LIVE_sQn2vO8RwJ8 - transcript (automated).pdf","Transcript Link")</f>
        <v>Transcript Link</v>
      </c>
      <c r="M917" s="2" t="str">
        <f>HYPERLINK("https://files.afu.se/Downloads/Transcripts/Fade%20to%20Black%20(Jimmy%20Church)/2018 10 02 - FADE TO BLACK Radio - Ep. 872 FADE TO BLACK Fadernight Open Lines   LIVE_sQn2vO8RwJ8 - transcript (automated).pdf","Transcript Link")</f>
        <v>Transcript Link</v>
      </c>
    </row>
    <row r="918" spans="1:13" ht="165">
      <c r="A918" s="1" t="s">
        <v>4179</v>
      </c>
      <c r="B918" s="1" t="s">
        <v>13</v>
      </c>
      <c r="C918" s="4" t="s">
        <v>4390</v>
      </c>
      <c r="D918" s="1" t="s">
        <v>4391</v>
      </c>
      <c r="E918" s="1" t="s">
        <v>4364</v>
      </c>
      <c r="F918" s="4" t="s">
        <v>5267</v>
      </c>
      <c r="G918" s="1" t="s">
        <v>17</v>
      </c>
      <c r="H918" s="1" t="s">
        <v>18</v>
      </c>
      <c r="I918" s="1" t="s">
        <v>19</v>
      </c>
      <c r="J918" s="1" t="s">
        <v>4392</v>
      </c>
      <c r="K918" s="1" t="s">
        <v>21</v>
      </c>
      <c r="L918" s="1" t="str">
        <f>HYPERLINK("https://files.afu.se/Downloads/Transcripts/Fade%20to%20Black%20(Jimmy%20Church)/2018 10 02 - FADE TO BLACK Radio - Ep. 871 FADE TO BLACK w  Rob Potter   LIVE_aA3PM-7f7As - transcript (automated).pdf","Transcript Link")</f>
        <v>Transcript Link</v>
      </c>
      <c r="M918" s="2" t="str">
        <f>HYPERLINK("https://files.afu.se/Downloads/Transcripts/Fade%20to%20Black%20(Jimmy%20Church)/2018 10 02 - FADE TO BLACK Radio - Ep. 871 FADE TO BLACK w  Rob Potter   LIVE_aA3PM-7f7As - transcript (automated).pdf","Transcript Link")</f>
        <v>Transcript Link</v>
      </c>
    </row>
    <row r="919" spans="1:13" ht="165">
      <c r="A919" s="1" t="s">
        <v>4179</v>
      </c>
      <c r="B919" s="1" t="s">
        <v>13</v>
      </c>
      <c r="C919" s="4" t="s">
        <v>4393</v>
      </c>
      <c r="D919" s="1" t="s">
        <v>4394</v>
      </c>
      <c r="E919" s="1" t="s">
        <v>4364</v>
      </c>
      <c r="F919" s="4" t="s">
        <v>5267</v>
      </c>
      <c r="G919" s="1" t="s">
        <v>17</v>
      </c>
      <c r="H919" s="1" t="s">
        <v>18</v>
      </c>
      <c r="I919" s="1" t="s">
        <v>19</v>
      </c>
      <c r="J919" s="1" t="s">
        <v>4395</v>
      </c>
      <c r="K919" s="1" t="s">
        <v>21</v>
      </c>
      <c r="L919" s="1" t="str">
        <f>HYPERLINK("https://files.afu.se/Downloads/Transcripts/Fade%20to%20Black%20(Jimmy%20Church)/2018 10 02 - FADE TO BLACK Radio - Ep. 870 FADE TO BLACK w  Terry Lovelace UFO Incident   LIVE_P4oIx9EH3hc - transcript (automated).pdf","Transcript Link")</f>
        <v>Transcript Link</v>
      </c>
      <c r="M919" s="2" t="str">
        <f>HYPERLINK("https://files.afu.se/Downloads/Transcripts/Fade%20to%20Black%20(Jimmy%20Church)/2018 10 02 - FADE TO BLACK Radio - Ep. 870 FADE TO BLACK w  Terry Lovelace UFO Incident   LIVE_P4oIx9EH3hc - transcript (automated).pdf","Transcript Link")</f>
        <v>Transcript Link</v>
      </c>
    </row>
    <row r="920" spans="1:13" ht="165">
      <c r="A920" s="1" t="s">
        <v>4179</v>
      </c>
      <c r="B920" s="1" t="s">
        <v>13</v>
      </c>
      <c r="C920" s="4" t="s">
        <v>4396</v>
      </c>
      <c r="D920" s="1" t="s">
        <v>4397</v>
      </c>
      <c r="E920" s="1" t="s">
        <v>4364</v>
      </c>
      <c r="F920" s="4" t="s">
        <v>5267</v>
      </c>
      <c r="G920" s="1" t="s">
        <v>17</v>
      </c>
      <c r="H920" s="1" t="s">
        <v>18</v>
      </c>
      <c r="I920" s="1" t="s">
        <v>19</v>
      </c>
      <c r="J920" s="1" t="s">
        <v>4398</v>
      </c>
      <c r="K920" s="1" t="s">
        <v>21</v>
      </c>
      <c r="L920" s="1" t="str">
        <f>HYPERLINK("https://files.afu.se/Downloads/Transcripts/Fade%20to%20Black%20(Jimmy%20Church)/2018 10 02 - FADE TO BLACK Radio - Ep. 869 FADE TO BLACK w  Billy Carson   LIVE_CNqPo3lAYoU - transcript (automated).pdf","Transcript Link")</f>
        <v>Transcript Link</v>
      </c>
      <c r="M920" s="2" t="str">
        <f>HYPERLINK("https://files.afu.se/Downloads/Transcripts/Fade%20to%20Black%20(Jimmy%20Church)/2018 10 02 - FADE TO BLACK Radio - Ep. 869 FADE TO BLACK w  Billy Carson   LIVE_CNqPo3lAYoU - transcript (automated).pdf","Transcript Link")</f>
        <v>Transcript Link</v>
      </c>
    </row>
    <row r="921" spans="1:13" ht="165">
      <c r="A921" s="1" t="s">
        <v>4399</v>
      </c>
      <c r="B921" s="1" t="s">
        <v>13</v>
      </c>
      <c r="C921" s="4" t="s">
        <v>4400</v>
      </c>
      <c r="D921" s="1" t="s">
        <v>4401</v>
      </c>
      <c r="E921" s="1" t="s">
        <v>4402</v>
      </c>
      <c r="F921" s="4" t="s">
        <v>5267</v>
      </c>
      <c r="G921" s="1" t="s">
        <v>17</v>
      </c>
      <c r="H921" s="1" t="s">
        <v>18</v>
      </c>
      <c r="I921" s="1" t="s">
        <v>19</v>
      </c>
      <c r="J921" s="1" t="s">
        <v>4403</v>
      </c>
      <c r="K921" s="1" t="s">
        <v>21</v>
      </c>
      <c r="L921" s="1" t="str">
        <f>HYPERLINK("https://files.afu.se/Downloads/Transcripts/Fade%20to%20Black%20(Jimmy%20Church)/2018 05 30 - FADE TO BLACK Radio - Ep. 864 FADE to BLACK w  Derrel Sims   The Alien Hunter   LIVE_m_wk2FZWz20 - transcript (automated).pdf","Transcript Link")</f>
        <v>Transcript Link</v>
      </c>
      <c r="M921" s="2" t="str">
        <f>HYPERLINK("https://files.afu.se/Downloads/Transcripts/Fade%20to%20Black%20(Jimmy%20Church)/2018 05 30 - FADE TO BLACK Radio - Ep. 864 FADE to BLACK w  Derrel Sims   The Alien Hunter   LIVE_m_wk2FZWz20 - transcript (automated).pdf","Transcript Link")</f>
        <v>Transcript Link</v>
      </c>
    </row>
    <row r="922" spans="1:13" ht="165">
      <c r="A922" s="1" t="s">
        <v>4399</v>
      </c>
      <c r="B922" s="1" t="s">
        <v>13</v>
      </c>
      <c r="C922" s="4" t="s">
        <v>4404</v>
      </c>
      <c r="D922" s="1" t="s">
        <v>4405</v>
      </c>
      <c r="E922" s="1" t="s">
        <v>4402</v>
      </c>
      <c r="F922" s="4" t="s">
        <v>5267</v>
      </c>
      <c r="G922" s="1" t="s">
        <v>17</v>
      </c>
      <c r="H922" s="1" t="s">
        <v>18</v>
      </c>
      <c r="I922" s="1" t="s">
        <v>19</v>
      </c>
      <c r="J922" s="1" t="s">
        <v>4406</v>
      </c>
      <c r="K922" s="1" t="s">
        <v>21</v>
      </c>
      <c r="L922" s="1" t="str">
        <f>HYPERLINK("https://files.afu.se/Downloads/Transcripts/Fade%20to%20Black%20(Jimmy%20Church)/2018 05 30 - FADE TO BLACK Radio - Ep. 863 FADE to BLACK w  Steve Murillo   Marine Pilot on UFOs   LIVE_5KpOgideODU - transcript (automated).pdf","Transcript Link")</f>
        <v>Transcript Link</v>
      </c>
      <c r="M922" s="2" t="str">
        <f>HYPERLINK("https://files.afu.se/Downloads/Transcripts/Fade%20to%20Black%20(Jimmy%20Church)/2018 05 30 - FADE TO BLACK Radio - Ep. 863 FADE to BLACK w  Steve Murillo   Marine Pilot on UFOs   LIVE_5KpOgideODU - transcript (automated).pdf","Transcript Link")</f>
        <v>Transcript Link</v>
      </c>
    </row>
    <row r="923" spans="1:13" ht="165">
      <c r="A923" s="1" t="s">
        <v>4179</v>
      </c>
      <c r="B923" s="1" t="s">
        <v>13</v>
      </c>
      <c r="C923" s="4" t="s">
        <v>4407</v>
      </c>
      <c r="D923" s="1" t="s">
        <v>4408</v>
      </c>
      <c r="E923" s="1" t="s">
        <v>4402</v>
      </c>
      <c r="F923" s="4" t="s">
        <v>5267</v>
      </c>
      <c r="G923" s="1" t="s">
        <v>17</v>
      </c>
      <c r="H923" s="1" t="s">
        <v>18</v>
      </c>
      <c r="I923" s="1" t="s">
        <v>19</v>
      </c>
      <c r="J923" s="1" t="s">
        <v>4409</v>
      </c>
      <c r="K923" s="1" t="s">
        <v>21</v>
      </c>
      <c r="L923" s="1" t="str">
        <f>HYPERLINK("https://files.afu.se/Downloads/Transcripts/Fade%20to%20Black%20(Jimmy%20Church)/2018 10 02 - FADE TO BLACK Radio - Ep. 861 FADE to BLACK w  George Noory   LIVE_uK3VQDW8Q5c - transcript (automated).pdf","Transcript Link")</f>
        <v>Transcript Link</v>
      </c>
      <c r="M923" s="2" t="str">
        <f>HYPERLINK("https://files.afu.se/Downloads/Transcripts/Fade%20to%20Black%20(Jimmy%20Church)/2018 10 02 - FADE TO BLACK Radio - Ep. 861 FADE to BLACK w  George Noory   LIVE_uK3VQDW8Q5c - transcript (automated).pdf","Transcript Link")</f>
        <v>Transcript Link</v>
      </c>
    </row>
    <row r="924" spans="1:13" ht="165">
      <c r="A924" s="1" t="s">
        <v>4179</v>
      </c>
      <c r="B924" s="1" t="s">
        <v>13</v>
      </c>
      <c r="C924" s="4" t="s">
        <v>4410</v>
      </c>
      <c r="D924" s="1" t="s">
        <v>4411</v>
      </c>
      <c r="E924" s="1" t="s">
        <v>4402</v>
      </c>
      <c r="F924" s="4" t="s">
        <v>5267</v>
      </c>
      <c r="G924" s="1" t="s">
        <v>17</v>
      </c>
      <c r="H924" s="1" t="s">
        <v>18</v>
      </c>
      <c r="I924" s="1" t="s">
        <v>19</v>
      </c>
      <c r="J924" s="1" t="s">
        <v>4412</v>
      </c>
      <c r="K924" s="1" t="s">
        <v>21</v>
      </c>
      <c r="L924" s="1" t="str">
        <f>HYPERLINK("https://files.afu.se/Downloads/Transcripts/Fade%20to%20Black%20(Jimmy%20Church)/2018 10 02 - FADE TO BLACK Radio - Ep. 860 FADE to BLACK w  Linda Moulton Howe   LIVE_DRpg286hGoA - transcript (automated).pdf","Transcript Link")</f>
        <v>Transcript Link</v>
      </c>
      <c r="M924" s="2" t="str">
        <f>HYPERLINK("https://files.afu.se/Downloads/Transcripts/Fade%20to%20Black%20(Jimmy%20Church)/2018 10 02 - FADE TO BLACK Radio - Ep. 860 FADE to BLACK w  Linda Moulton Howe   LIVE_DRpg286hGoA - transcript (automated).pdf","Transcript Link")</f>
        <v>Transcript Link</v>
      </c>
    </row>
    <row r="925" spans="1:13" ht="165">
      <c r="A925" s="1" t="s">
        <v>4179</v>
      </c>
      <c r="B925" s="1" t="s">
        <v>13</v>
      </c>
      <c r="C925" s="4" t="s">
        <v>4413</v>
      </c>
      <c r="D925" s="1" t="s">
        <v>4414</v>
      </c>
      <c r="E925" s="1" t="s">
        <v>4402</v>
      </c>
      <c r="F925" s="4" t="s">
        <v>5267</v>
      </c>
      <c r="G925" s="1" t="s">
        <v>17</v>
      </c>
      <c r="H925" s="1" t="s">
        <v>18</v>
      </c>
      <c r="I925" s="1" t="s">
        <v>19</v>
      </c>
      <c r="J925" s="1" t="s">
        <v>4415</v>
      </c>
      <c r="K925" s="1" t="s">
        <v>21</v>
      </c>
      <c r="L925" s="1" t="str">
        <f>HYPERLINK("https://files.afu.se/Downloads/Transcripts/Fade%20to%20Black%20(Jimmy%20Church)/2018 10 02 - FADE TO BLACK Radio - Ep. 859 FADE to BLACK w  Teresa Yanaros   LIVE_tcK1dIbRSQI - transcript (automated).pdf","Transcript Link")</f>
        <v>Transcript Link</v>
      </c>
      <c r="M925" s="2" t="str">
        <f>HYPERLINK("https://files.afu.se/Downloads/Transcripts/Fade%20to%20Black%20(Jimmy%20Church)/2018 10 02 - FADE TO BLACK Radio - Ep. 859 FADE to BLACK w  Teresa Yanaros   LIVE_tcK1dIbRSQI - transcript (automated).pdf","Transcript Link")</f>
        <v>Transcript Link</v>
      </c>
    </row>
    <row r="926" spans="1:13" ht="165">
      <c r="A926" s="1" t="s">
        <v>4179</v>
      </c>
      <c r="B926" s="1" t="s">
        <v>13</v>
      </c>
      <c r="C926" s="4" t="s">
        <v>4416</v>
      </c>
      <c r="D926" s="1" t="s">
        <v>4417</v>
      </c>
      <c r="E926" s="1" t="s">
        <v>4402</v>
      </c>
      <c r="F926" s="4" t="s">
        <v>5267</v>
      </c>
      <c r="G926" s="1" t="s">
        <v>17</v>
      </c>
      <c r="H926" s="1" t="s">
        <v>18</v>
      </c>
      <c r="I926" s="1" t="s">
        <v>19</v>
      </c>
      <c r="J926" s="1" t="s">
        <v>4418</v>
      </c>
      <c r="K926" s="1" t="s">
        <v>21</v>
      </c>
      <c r="L926" s="1" t="str">
        <f>HYPERLINK("https://files.afu.se/Downloads/Transcripts/Fade%20to%20Black%20(Jimmy%20Church)/2018 10 02 - FADE TO BLACK Radio - Ep. 858 FADE to BLACK FADERNIGHT Open Lines   LIVE_mZToA1wV2tQ - transcript (automated).pdf","Transcript Link")</f>
        <v>Transcript Link</v>
      </c>
      <c r="M926" s="2" t="str">
        <f>HYPERLINK("https://files.afu.se/Downloads/Transcripts/Fade%20to%20Black%20(Jimmy%20Church)/2018 10 02 - FADE TO BLACK Radio - Ep. 858 FADE to BLACK FADERNIGHT Open Lines   LIVE_mZToA1wV2tQ - transcript (automated).pdf","Transcript Link")</f>
        <v>Transcript Link</v>
      </c>
    </row>
    <row r="927" spans="1:13" ht="165">
      <c r="A927" s="1" t="s">
        <v>4179</v>
      </c>
      <c r="B927" s="1" t="s">
        <v>13</v>
      </c>
      <c r="C927" s="4" t="s">
        <v>4419</v>
      </c>
      <c r="D927" s="1" t="s">
        <v>4420</v>
      </c>
      <c r="E927" s="1" t="s">
        <v>4421</v>
      </c>
      <c r="F927" s="4" t="s">
        <v>5267</v>
      </c>
      <c r="G927" s="1" t="s">
        <v>17</v>
      </c>
      <c r="H927" s="1" t="s">
        <v>18</v>
      </c>
      <c r="I927" s="1" t="s">
        <v>19</v>
      </c>
      <c r="J927" s="1" t="s">
        <v>4422</v>
      </c>
      <c r="K927" s="1" t="s">
        <v>21</v>
      </c>
      <c r="L927" s="1" t="str">
        <f>HYPERLINK("https://files.afu.se/Downloads/Transcripts/Fade%20to%20Black%20(Jimmy%20Church)/2018 10 02 - FADE TO BLACK Radio - Ep. 857 FADE to BLACK w  Riz Virk    LIVE_OWc0UXLgjqk - transcript (automated).pdf","Transcript Link")</f>
        <v>Transcript Link</v>
      </c>
      <c r="M927" s="2" t="str">
        <f>HYPERLINK("https://files.afu.se/Downloads/Transcripts/Fade%20to%20Black%20(Jimmy%20Church)/2018 10 02 - FADE TO BLACK Radio - Ep. 857 FADE to BLACK w  Riz Virk    LIVE_OWc0UXLgjqk - transcript (automated).pdf","Transcript Link")</f>
        <v>Transcript Link</v>
      </c>
    </row>
    <row r="928" spans="1:13" ht="165">
      <c r="A928" s="1" t="s">
        <v>4179</v>
      </c>
      <c r="B928" s="1" t="s">
        <v>13</v>
      </c>
      <c r="C928" s="4" t="s">
        <v>4423</v>
      </c>
      <c r="D928" s="1" t="s">
        <v>4424</v>
      </c>
      <c r="E928" s="1" t="s">
        <v>4425</v>
      </c>
      <c r="F928" s="4" t="s">
        <v>5267</v>
      </c>
      <c r="G928" s="1" t="s">
        <v>17</v>
      </c>
      <c r="H928" s="1" t="s">
        <v>18</v>
      </c>
      <c r="I928" s="1" t="s">
        <v>19</v>
      </c>
      <c r="J928" s="1" t="s">
        <v>4426</v>
      </c>
      <c r="K928" s="1" t="s">
        <v>21</v>
      </c>
      <c r="L928" s="1" t="str">
        <f>HYPERLINK("https://files.afu.se/Downloads/Transcripts/Fade%20to%20Black%20(Jimmy%20Church)/2018 10 02 - FADE TO BLACK Radio - Ep. 856 FADE to BLACK w  Nick Redfern    LIVE_xOTxfTt5mE4 - transcript (automated).pdf","Transcript Link")</f>
        <v>Transcript Link</v>
      </c>
      <c r="M928" s="2" t="str">
        <f>HYPERLINK("https://files.afu.se/Downloads/Transcripts/Fade%20to%20Black%20(Jimmy%20Church)/2018 10 02 - FADE TO BLACK Radio - Ep. 856 FADE to BLACK w  Nick Redfern    LIVE_xOTxfTt5mE4 - transcript (automated).pdf","Transcript Link")</f>
        <v>Transcript Link</v>
      </c>
    </row>
    <row r="929" spans="1:13" ht="165">
      <c r="A929" s="1" t="s">
        <v>4179</v>
      </c>
      <c r="B929" s="1" t="s">
        <v>13</v>
      </c>
      <c r="C929" s="4" t="s">
        <v>4427</v>
      </c>
      <c r="D929" s="1" t="s">
        <v>4428</v>
      </c>
      <c r="E929" s="1" t="s">
        <v>4429</v>
      </c>
      <c r="F929" s="4" t="s">
        <v>5267</v>
      </c>
      <c r="G929" s="1" t="s">
        <v>17</v>
      </c>
      <c r="H929" s="1" t="s">
        <v>18</v>
      </c>
      <c r="I929" s="1" t="s">
        <v>19</v>
      </c>
      <c r="J929" s="1" t="s">
        <v>4430</v>
      </c>
      <c r="K929" s="1" t="s">
        <v>21</v>
      </c>
      <c r="L929" s="1" t="str">
        <f>HYPERLINK("https://files.afu.se/Downloads/Transcripts/Fade%20to%20Black%20(Jimmy%20Church)/2018 10 02 - FADE TO BLACK Radio - Ep. 854 FADE to BLACK w  FADERNIGHT    LIVE_K-sO98kBQeA - transcript (automated).pdf","Transcript Link")</f>
        <v>Transcript Link</v>
      </c>
      <c r="M929" s="2" t="str">
        <f>HYPERLINK("https://files.afu.se/Downloads/Transcripts/Fade%20to%20Black%20(Jimmy%20Church)/2018 10 02 - FADE TO BLACK Radio - Ep. 854 FADE to BLACK w  FADERNIGHT    LIVE_K-sO98kBQeA - transcript (automated).pdf","Transcript Link")</f>
        <v>Transcript Link</v>
      </c>
    </row>
    <row r="930" spans="1:13" ht="165">
      <c r="A930" s="1" t="s">
        <v>4179</v>
      </c>
      <c r="B930" s="1" t="s">
        <v>13</v>
      </c>
      <c r="C930" s="4" t="s">
        <v>4431</v>
      </c>
      <c r="D930" s="1" t="s">
        <v>4432</v>
      </c>
      <c r="E930" s="1" t="s">
        <v>4433</v>
      </c>
      <c r="F930" s="4" t="s">
        <v>5267</v>
      </c>
      <c r="G930" s="1" t="s">
        <v>17</v>
      </c>
      <c r="H930" s="1" t="s">
        <v>18</v>
      </c>
      <c r="I930" s="1" t="s">
        <v>19</v>
      </c>
      <c r="J930" s="1" t="s">
        <v>4434</v>
      </c>
      <c r="K930" s="1" t="s">
        <v>21</v>
      </c>
      <c r="L930" s="1" t="str">
        <f>HYPERLINK("https://files.afu.se/Downloads/Transcripts/Fade%20to%20Black%20(Jimmy%20Church)/2018 10 02 - FADE TO BLACK Radio - Ep. 852 FADE to BLACK w  Nick Pope    LIVE_GR5YLkXC8-o - transcript (automated).pdf","Transcript Link")</f>
        <v>Transcript Link</v>
      </c>
      <c r="M930" s="2" t="str">
        <f>HYPERLINK("https://files.afu.se/Downloads/Transcripts/Fade%20to%20Black%20(Jimmy%20Church)/2018 10 02 - FADE TO BLACK Radio - Ep. 852 FADE to BLACK w  Nick Pope    LIVE_GR5YLkXC8-o - transcript (automated).pdf","Transcript Link")</f>
        <v>Transcript Link</v>
      </c>
    </row>
    <row r="931" spans="1:13" ht="165">
      <c r="A931" s="1" t="s">
        <v>4179</v>
      </c>
      <c r="B931" s="1" t="s">
        <v>13</v>
      </c>
      <c r="C931" s="4" t="s">
        <v>4435</v>
      </c>
      <c r="D931" s="1" t="s">
        <v>4436</v>
      </c>
      <c r="E931" s="1" t="s">
        <v>4437</v>
      </c>
      <c r="F931" s="4" t="s">
        <v>5267</v>
      </c>
      <c r="G931" s="1" t="s">
        <v>17</v>
      </c>
      <c r="H931" s="1" t="s">
        <v>18</v>
      </c>
      <c r="I931" s="1" t="s">
        <v>19</v>
      </c>
      <c r="J931" s="1" t="s">
        <v>4438</v>
      </c>
      <c r="K931" s="1" t="s">
        <v>21</v>
      </c>
      <c r="L931" s="1" t="str">
        <f>HYPERLINK("https://files.afu.se/Downloads/Transcripts/Fade%20to%20Black%20(Jimmy%20Church)/2018 10 02 - FADE TO BLACK Radio - Ep. 851 FADE to BLACK w  Freddy Silva   Secrets of Egypt    LIVE_kg6w5aRuoYw - transcript (automated).pdf","Transcript Link")</f>
        <v>Transcript Link</v>
      </c>
      <c r="M931" s="2" t="str">
        <f>HYPERLINK("https://files.afu.se/Downloads/Transcripts/Fade%20to%20Black%20(Jimmy%20Church)/2018 10 02 - FADE TO BLACK Radio - Ep. 851 FADE to BLACK w  Freddy Silva   Secrets of Egypt    LIVE_kg6w5aRuoYw - transcript (automated).pdf","Transcript Link")</f>
        <v>Transcript Link</v>
      </c>
    </row>
    <row r="932" spans="1:13" ht="165">
      <c r="A932" s="1" t="s">
        <v>4179</v>
      </c>
      <c r="B932" s="1" t="s">
        <v>13</v>
      </c>
      <c r="C932" s="4" t="s">
        <v>4439</v>
      </c>
      <c r="D932" s="1" t="s">
        <v>4440</v>
      </c>
      <c r="E932" s="1" t="s">
        <v>4441</v>
      </c>
      <c r="F932" s="4" t="s">
        <v>5267</v>
      </c>
      <c r="G932" s="1" t="s">
        <v>17</v>
      </c>
      <c r="H932" s="1" t="s">
        <v>18</v>
      </c>
      <c r="I932" s="1" t="s">
        <v>19</v>
      </c>
      <c r="J932" s="1" t="s">
        <v>4442</v>
      </c>
      <c r="K932" s="1" t="s">
        <v>21</v>
      </c>
      <c r="L932" s="1" t="str">
        <f>HYPERLINK("https://files.afu.se/Downloads/Transcripts/Fade%20to%20Black%20(Jimmy%20Church)/2018 10 02 - FADE TO BLACK Radio - Ep. 851 FADE to BLACK w  Freddy Silva    LIVE_Dk-8IvIebYg - transcript (automated).pdf","Transcript Link")</f>
        <v>Transcript Link</v>
      </c>
      <c r="M932" s="2" t="str">
        <f>HYPERLINK("https://files.afu.se/Downloads/Transcripts/Fade%20to%20Black%20(Jimmy%20Church)/2018 10 02 - FADE TO BLACK Radio - Ep. 851 FADE to BLACK w  Freddy Silva    LIVE_Dk-8IvIebYg - transcript (automated).pdf","Transcript Link")</f>
        <v>Transcript Link</v>
      </c>
    </row>
    <row r="933" spans="1:13" ht="165">
      <c r="A933" s="1" t="s">
        <v>4179</v>
      </c>
      <c r="B933" s="1" t="s">
        <v>13</v>
      </c>
      <c r="C933" s="4" t="s">
        <v>4443</v>
      </c>
      <c r="D933" s="1" t="s">
        <v>4444</v>
      </c>
      <c r="E933" s="1" t="s">
        <v>4445</v>
      </c>
      <c r="F933" s="4" t="s">
        <v>5267</v>
      </c>
      <c r="G933" s="1" t="s">
        <v>17</v>
      </c>
      <c r="H933" s="1" t="s">
        <v>18</v>
      </c>
      <c r="I933" s="1" t="s">
        <v>19</v>
      </c>
      <c r="J933" s="1" t="s">
        <v>4446</v>
      </c>
      <c r="K933" s="1" t="s">
        <v>21</v>
      </c>
      <c r="L933" s="1" t="str">
        <f>HYPERLINK("https://files.afu.se/Downloads/Transcripts/Fade%20to%20Black%20(Jimmy%20Church)/2018 10 02 - FADE TO BLACK Radio - Ep. 850 FADE to BLACK Fadernight    LIVE_TtDwtOU_dbw - transcript (automated).pdf","Transcript Link")</f>
        <v>Transcript Link</v>
      </c>
      <c r="M933" s="2" t="str">
        <f>HYPERLINK("https://files.afu.se/Downloads/Transcripts/Fade%20to%20Black%20(Jimmy%20Church)/2018 10 02 - FADE TO BLACK Radio - Ep. 850 FADE to BLACK Fadernight    LIVE_TtDwtOU_dbw - transcript (automated).pdf","Transcript Link")</f>
        <v>Transcript Link</v>
      </c>
    </row>
    <row r="934" spans="1:13" ht="165">
      <c r="A934" s="1" t="s">
        <v>4179</v>
      </c>
      <c r="B934" s="1" t="s">
        <v>13</v>
      </c>
      <c r="C934" s="4" t="s">
        <v>4447</v>
      </c>
      <c r="D934" s="1" t="s">
        <v>4448</v>
      </c>
      <c r="E934" s="1" t="s">
        <v>4449</v>
      </c>
      <c r="F934" s="4" t="s">
        <v>5267</v>
      </c>
      <c r="G934" s="1" t="s">
        <v>17</v>
      </c>
      <c r="H934" s="1" t="s">
        <v>18</v>
      </c>
      <c r="I934" s="1" t="s">
        <v>19</v>
      </c>
      <c r="J934" s="1" t="s">
        <v>4450</v>
      </c>
      <c r="K934" s="1" t="s">
        <v>21</v>
      </c>
      <c r="L934" s="1" t="str">
        <f>HYPERLINK("https://files.afu.se/Downloads/Transcripts/Fade%20to%20Black%20(Jimmy%20Church)/2018 10 02 - FADE TO BLACK Radio - Ep. 847 FADE to BLACK w  Chance Gardner   Magical Egypt    LIVE_cXqYxHqSPyA - transcript (automated).pdf","Transcript Link")</f>
        <v>Transcript Link</v>
      </c>
      <c r="M934" s="2" t="str">
        <f>HYPERLINK("https://files.afu.se/Downloads/Transcripts/Fade%20to%20Black%20(Jimmy%20Church)/2018 10 02 - FADE TO BLACK Radio - Ep. 847 FADE to BLACK w  Chance Gardner   Magical Egypt    LIVE_cXqYxHqSPyA - transcript (automated).pdf","Transcript Link")</f>
        <v>Transcript Link</v>
      </c>
    </row>
    <row r="935" spans="1:13" ht="165">
      <c r="A935" s="1" t="s">
        <v>4451</v>
      </c>
      <c r="B935" s="1" t="s">
        <v>13</v>
      </c>
      <c r="C935" s="4" t="s">
        <v>4452</v>
      </c>
      <c r="D935" s="1" t="s">
        <v>4453</v>
      </c>
      <c r="E935" s="1" t="s">
        <v>4454</v>
      </c>
      <c r="F935" s="4" t="s">
        <v>5267</v>
      </c>
      <c r="G935" s="1" t="s">
        <v>17</v>
      </c>
      <c r="H935" s="1" t="s">
        <v>18</v>
      </c>
      <c r="I935" s="1" t="s">
        <v>19</v>
      </c>
      <c r="J935" s="1" t="s">
        <v>4455</v>
      </c>
      <c r="K935" s="1" t="s">
        <v>21</v>
      </c>
      <c r="L935" s="1" t="str">
        <f>HYPERLINK("https://files.afu.se/Downloads/Transcripts/Fade%20to%20Black%20(Jimmy%20Church)/2018 04 10 - FADE TO BLACK Radio - Ep. 835 FADE to BLACK Jimmy Church w  John Greenewald   Black Vault TTSA Report   LIVE_jmKHEqF_6Yw - transcript (automated).pdf","Transcript Link")</f>
        <v>Transcript Link</v>
      </c>
      <c r="M935" s="2" t="str">
        <f>HYPERLINK("https://files.afu.se/Downloads/Transcripts/Fade%20to%20Black%20(Jimmy%20Church)/2018 04 10 - FADE TO BLACK Radio - Ep. 835 FADE to BLACK Jimmy Church w  John Greenewald   Black Vault TTSA Report   LIVE_jmKHEqF_6Yw - transcript (automated).pdf","Transcript Link")</f>
        <v>Transcript Link</v>
      </c>
    </row>
    <row r="936" spans="1:13" ht="165">
      <c r="A936" s="1" t="s">
        <v>4456</v>
      </c>
      <c r="B936" s="1" t="s">
        <v>13</v>
      </c>
      <c r="C936" s="4" t="s">
        <v>4457</v>
      </c>
      <c r="D936" s="1" t="s">
        <v>4458</v>
      </c>
      <c r="E936" s="1" t="s">
        <v>4459</v>
      </c>
      <c r="F936" s="4" t="s">
        <v>5267</v>
      </c>
      <c r="G936" s="1" t="s">
        <v>17</v>
      </c>
      <c r="H936" s="1" t="s">
        <v>18</v>
      </c>
      <c r="I936" s="1" t="s">
        <v>19</v>
      </c>
      <c r="J936" s="1" t="s">
        <v>4460</v>
      </c>
      <c r="K936" s="1" t="s">
        <v>21</v>
      </c>
      <c r="L936" s="1" t="str">
        <f>HYPERLINK("https://files.afu.se/Downloads/Transcripts/Fade%20to%20Black%20(Jimmy%20Church)/2018 04 03 - FADE TO BLACK Radio - Ep. 832 FADE to BLACK w  Emery Smith   C2C Show Analysis   LIVE_FZgcVpSL01o - transcript (automated).pdf","Transcript Link")</f>
        <v>Transcript Link</v>
      </c>
      <c r="M936" s="2" t="str">
        <f>HYPERLINK("https://files.afu.se/Downloads/Transcripts/Fade%20to%20Black%20(Jimmy%20Church)/2018 04 03 - FADE TO BLACK Radio - Ep. 832 FADE to BLACK w  Emery Smith   C2C Show Analysis   LIVE_FZgcVpSL01o - transcript (automated).pdf","Transcript Link")</f>
        <v>Transcript Link</v>
      </c>
    </row>
    <row r="937" spans="1:13" ht="165">
      <c r="A937" s="1" t="s">
        <v>4461</v>
      </c>
      <c r="B937" s="1" t="s">
        <v>13</v>
      </c>
      <c r="C937" s="4" t="s">
        <v>4462</v>
      </c>
      <c r="D937" s="1" t="s">
        <v>4463</v>
      </c>
      <c r="E937" s="1" t="s">
        <v>4464</v>
      </c>
      <c r="F937" s="4" t="s">
        <v>5267</v>
      </c>
      <c r="G937" s="1" t="s">
        <v>17</v>
      </c>
      <c r="H937" s="1" t="s">
        <v>18</v>
      </c>
      <c r="I937" s="1" t="s">
        <v>19</v>
      </c>
      <c r="J937" s="1" t="s">
        <v>4465</v>
      </c>
      <c r="K937" s="1" t="s">
        <v>21</v>
      </c>
      <c r="L937" s="1" t="str">
        <f>HYPERLINK("https://files.afu.se/Downloads/Transcripts/Fade%20to%20Black%20(Jimmy%20Church)/2018 03 13 - FADE TO BLACK Radio - Ep. 820 FADE to BLACK w  Grant Cameron   LIVE_6ExYYC5OSQA - transcript (automated).pdf","Transcript Link")</f>
        <v>Transcript Link</v>
      </c>
      <c r="M937" s="2" t="str">
        <f>HYPERLINK("https://files.afu.se/Downloads/Transcripts/Fade%20to%20Black%20(Jimmy%20Church)/2018 03 13 - FADE TO BLACK Radio - Ep. 820 FADE to BLACK w  Grant Cameron   LIVE_6ExYYC5OSQA - transcript (automated).pdf","Transcript Link")</f>
        <v>Transcript Link</v>
      </c>
    </row>
    <row r="938" spans="1:13" ht="165">
      <c r="A938" s="1" t="s">
        <v>4466</v>
      </c>
      <c r="B938" s="1" t="s">
        <v>13</v>
      </c>
      <c r="C938" s="4" t="s">
        <v>4467</v>
      </c>
      <c r="D938" s="1" t="s">
        <v>4468</v>
      </c>
      <c r="E938" s="1" t="s">
        <v>4469</v>
      </c>
      <c r="F938" s="4" t="s">
        <v>5267</v>
      </c>
      <c r="G938" s="1" t="s">
        <v>17</v>
      </c>
      <c r="H938" s="1" t="s">
        <v>18</v>
      </c>
      <c r="I938" s="1" t="s">
        <v>19</v>
      </c>
      <c r="J938" s="1" t="s">
        <v>4470</v>
      </c>
      <c r="K938" s="1" t="s">
        <v>21</v>
      </c>
      <c r="L938" s="1" t="str">
        <f>HYPERLINK("https://files.afu.se/Downloads/Transcripts/Fade%20to%20Black%20(Jimmy%20Church)/2018 03 12 - FADE TO BLACK Radio - Ep. 819 FADE to BLACK Introducing OnStellar Social Media Platform   LIVE_8sYYDo_mqP0 - transcript (automated).pdf","Transcript Link")</f>
        <v>Transcript Link</v>
      </c>
      <c r="M938" s="2" t="str">
        <f>HYPERLINK("https://files.afu.se/Downloads/Transcripts/Fade%20to%20Black%20(Jimmy%20Church)/2018 03 12 - FADE TO BLACK Radio - Ep. 819 FADE to BLACK Introducing OnStellar Social Media Platform   LIVE_8sYYDo_mqP0 - transcript (automated).pdf","Transcript Link")</f>
        <v>Transcript Link</v>
      </c>
    </row>
    <row r="939" spans="1:13" ht="165">
      <c r="A939" s="1" t="s">
        <v>4471</v>
      </c>
      <c r="B939" s="1" t="s">
        <v>13</v>
      </c>
      <c r="C939" s="4" t="s">
        <v>4472</v>
      </c>
      <c r="D939" s="1" t="s">
        <v>4473</v>
      </c>
      <c r="E939" s="1" t="s">
        <v>4474</v>
      </c>
      <c r="F939" s="4" t="s">
        <v>5267</v>
      </c>
      <c r="G939" s="1" t="s">
        <v>17</v>
      </c>
      <c r="H939" s="1" t="s">
        <v>18</v>
      </c>
      <c r="I939" s="1" t="s">
        <v>19</v>
      </c>
      <c r="J939" s="1" t="s">
        <v>4475</v>
      </c>
      <c r="K939" s="1" t="s">
        <v>21</v>
      </c>
      <c r="L939" s="1" t="str">
        <f>HYPERLINK("https://files.afu.se/Downloads/Transcripts/Fade%20to%20Black%20(Jimmy%20Church)/2018 02 28 - FADE TO BLACK Radio - Ep. 813 FADE to BLACK Jimmy Church AMA   Ask Me Anything   LIVE_o9AM8a9S1gw - transcript (automated).pdf","Transcript Link")</f>
        <v>Transcript Link</v>
      </c>
      <c r="M939" s="2" t="str">
        <f>HYPERLINK("https://files.afu.se/Downloads/Transcripts/Fade%20to%20Black%20(Jimmy%20Church)/2018 02 28 - FADE TO BLACK Radio - Ep. 813 FADE to BLACK Jimmy Church AMA   Ask Me Anything   LIVE_o9AM8a9S1gw - transcript (automated).pdf","Transcript Link")</f>
        <v>Transcript Link</v>
      </c>
    </row>
    <row r="940" spans="1:13" ht="165">
      <c r="A940" s="1" t="s">
        <v>4476</v>
      </c>
      <c r="B940" s="1" t="s">
        <v>13</v>
      </c>
      <c r="C940" s="4" t="s">
        <v>4477</v>
      </c>
      <c r="D940" s="1" t="s">
        <v>4478</v>
      </c>
      <c r="E940" s="1" t="s">
        <v>4479</v>
      </c>
      <c r="F940" s="4" t="s">
        <v>5267</v>
      </c>
      <c r="G940" s="1" t="s">
        <v>17</v>
      </c>
      <c r="H940" s="1" t="s">
        <v>18</v>
      </c>
      <c r="I940" s="1" t="s">
        <v>19</v>
      </c>
      <c r="J940" s="1" t="s">
        <v>4480</v>
      </c>
      <c r="K940" s="1" t="s">
        <v>21</v>
      </c>
      <c r="L940" s="1" t="str">
        <f>HYPERLINK("https://files.afu.se/Downloads/Transcripts/Fade%20to%20Black%20(Jimmy%20Church)/2018 02 27 - FADE TO BLACK Radio - Ep. 812 FADE to BLACK w  Billy Carson   The Emerald Tablets of Thoth   LIVE_WJdwHQ_eUIM - transcript (automated).pdf","Transcript Link")</f>
        <v>Transcript Link</v>
      </c>
      <c r="M940" s="2" t="str">
        <f>HYPERLINK("https://files.afu.se/Downloads/Transcripts/Fade%20to%20Black%20(Jimmy%20Church)/2018 02 27 - FADE TO BLACK Radio - Ep. 812 FADE to BLACK w  Billy Carson   The Emerald Tablets of Thoth   LIVE_WJdwHQ_eUIM - transcript (automated).pdf","Transcript Link")</f>
        <v>Transcript Link</v>
      </c>
    </row>
    <row r="941" spans="1:13" ht="165">
      <c r="A941" s="1" t="s">
        <v>4481</v>
      </c>
      <c r="B941" s="1" t="s">
        <v>13</v>
      </c>
      <c r="C941" s="4" t="s">
        <v>4482</v>
      </c>
      <c r="D941" s="1" t="s">
        <v>4483</v>
      </c>
      <c r="E941" s="1" t="s">
        <v>4484</v>
      </c>
      <c r="F941" s="4" t="s">
        <v>5267</v>
      </c>
      <c r="G941" s="1" t="s">
        <v>17</v>
      </c>
      <c r="H941" s="1" t="s">
        <v>18</v>
      </c>
      <c r="I941" s="1" t="s">
        <v>19</v>
      </c>
      <c r="J941" s="1" t="s">
        <v>4485</v>
      </c>
      <c r="K941" s="1" t="s">
        <v>21</v>
      </c>
      <c r="L941" s="1" t="str">
        <f>HYPERLINK("https://files.afu.se/Downloads/Transcripts/Fade%20to%20Black%20(Jimmy%20Church)/2018 02 13 - FADE TO BLACK Radio - Ep. 804 FADE to BLACK John Anthony West Tribute Show   LIVE_Q6fM5Re4bPg - transcript (automated).pdf","Transcript Link")</f>
        <v>Transcript Link</v>
      </c>
      <c r="M941" s="2" t="str">
        <f>HYPERLINK("https://files.afu.se/Downloads/Transcripts/Fade%20to%20Black%20(Jimmy%20Church)/2018 02 13 - FADE TO BLACK Radio - Ep. 804 FADE to BLACK John Anthony West Tribute Show   LIVE_Q6fM5Re4bPg - transcript (automated).pdf","Transcript Link")</f>
        <v>Transcript Link</v>
      </c>
    </row>
    <row r="942" spans="1:13" ht="165">
      <c r="A942" s="1" t="s">
        <v>4486</v>
      </c>
      <c r="B942" s="1" t="s">
        <v>13</v>
      </c>
      <c r="C942" s="4" t="s">
        <v>4487</v>
      </c>
      <c r="D942" s="1" t="s">
        <v>4488</v>
      </c>
      <c r="E942" s="1" t="s">
        <v>4489</v>
      </c>
      <c r="F942" s="4" t="s">
        <v>5267</v>
      </c>
      <c r="G942" s="1" t="s">
        <v>17</v>
      </c>
      <c r="H942" s="1" t="s">
        <v>18</v>
      </c>
      <c r="I942" s="1" t="s">
        <v>19</v>
      </c>
      <c r="J942" s="1" t="s">
        <v>4490</v>
      </c>
      <c r="K942" s="1" t="s">
        <v>21</v>
      </c>
      <c r="L942" s="1" t="str">
        <f>HYPERLINK("https://files.afu.se/Downloads/Transcripts/Fade%20to%20Black%20(Jimmy%20Church)/2018 01 31 - FADE TO BLACK Radio - Ep. 798 FADE to BLACK w  Dr. Steven Greer   LIVE_SsfGGnsHOCo - transcript (automated).pdf","Transcript Link")</f>
        <v>Transcript Link</v>
      </c>
      <c r="M942" s="2" t="str">
        <f>HYPERLINK("https://files.afu.se/Downloads/Transcripts/Fade%20to%20Black%20(Jimmy%20Church)/2018 01 31 - FADE TO BLACK Radio - Ep. 798 FADE to BLACK w  Dr. Steven Greer   LIVE_SsfGGnsHOCo - transcript (automated).pdf","Transcript Link")</f>
        <v>Transcript Link</v>
      </c>
    </row>
    <row r="943" spans="1:13" ht="165">
      <c r="A943" s="1" t="s">
        <v>4491</v>
      </c>
      <c r="B943" s="1" t="s">
        <v>13</v>
      </c>
      <c r="C943" s="4" t="s">
        <v>4492</v>
      </c>
      <c r="D943" s="1" t="s">
        <v>4493</v>
      </c>
      <c r="E943" s="1" t="s">
        <v>4494</v>
      </c>
      <c r="F943" s="4" t="s">
        <v>5267</v>
      </c>
      <c r="G943" s="1" t="s">
        <v>17</v>
      </c>
      <c r="H943" s="1" t="s">
        <v>18</v>
      </c>
      <c r="I943" s="1" t="s">
        <v>19</v>
      </c>
      <c r="J943" s="1" t="s">
        <v>4495</v>
      </c>
      <c r="K943" s="1" t="s">
        <v>21</v>
      </c>
      <c r="L943" s="1" t="str">
        <f>HYPERLINK("https://files.afu.se/Downloads/Transcripts/Fade%20to%20Black%20(Jimmy%20Church)/2018 01 24 - FADE TO BLACK Radio - Ep. 794 FADE to BLACK w  William Henry   Iron Throne of Osiris   LIVE_zLlQTwfOPrs - transcript (automated).pdf","Transcript Link")</f>
        <v>Transcript Link</v>
      </c>
      <c r="M943" s="2" t="str">
        <f>HYPERLINK("https://files.afu.se/Downloads/Transcripts/Fade%20to%20Black%20(Jimmy%20Church)/2018 01 24 - FADE TO BLACK Radio - Ep. 794 FADE to BLACK w  William Henry   Iron Throne of Osiris   LIVE_zLlQTwfOPrs - transcript (automated).pdf","Transcript Link")</f>
        <v>Transcript Link</v>
      </c>
    </row>
    <row r="944" spans="1:13" ht="165">
      <c r="A944" s="1" t="s">
        <v>4496</v>
      </c>
      <c r="B944" s="1" t="s">
        <v>13</v>
      </c>
      <c r="C944" s="4" t="s">
        <v>4497</v>
      </c>
      <c r="D944" s="1" t="s">
        <v>4498</v>
      </c>
      <c r="E944" s="1" t="s">
        <v>4499</v>
      </c>
      <c r="F944" s="4" t="s">
        <v>5267</v>
      </c>
      <c r="G944" s="1" t="s">
        <v>17</v>
      </c>
      <c r="H944" s="1" t="s">
        <v>18</v>
      </c>
      <c r="I944" s="1" t="s">
        <v>19</v>
      </c>
      <c r="J944" s="1" t="s">
        <v>4500</v>
      </c>
      <c r="K944" s="1" t="s">
        <v>21</v>
      </c>
      <c r="L944" s="1" t="str">
        <f>HYPERLINK("https://files.afu.se/Downloads/Transcripts/Fade%20to%20Black%20(Jimmy%20Church)/2018 01 11 - FADE TO BLACK Radio - Ep. 787 FADE to BLACK FADERNIGHT w  Jon Rappoport NMFNR Open-Lines   LIVE_o44MBckIz6w - transcript (automated).pdf","Transcript Link")</f>
        <v>Transcript Link</v>
      </c>
      <c r="M944" s="2" t="str">
        <f>HYPERLINK("https://files.afu.se/Downloads/Transcripts/Fade%20to%20Black%20(Jimmy%20Church)/2018 01 11 - FADE TO BLACK Radio - Ep. 787 FADE to BLACK FADERNIGHT w  Jon Rappoport NMFNR Open-Lines   LIVE_o44MBckIz6w - transcript (automated).pdf","Transcript Link")</f>
        <v>Transcript Link</v>
      </c>
    </row>
    <row r="945" spans="1:13" ht="165">
      <c r="A945" s="1" t="s">
        <v>4501</v>
      </c>
      <c r="B945" s="1" t="s">
        <v>13</v>
      </c>
      <c r="C945" s="4" t="s">
        <v>4502</v>
      </c>
      <c r="D945" s="1" t="s">
        <v>4503</v>
      </c>
      <c r="E945" s="1" t="s">
        <v>4504</v>
      </c>
      <c r="F945" s="4" t="s">
        <v>5267</v>
      </c>
      <c r="G945" s="1" t="s">
        <v>17</v>
      </c>
      <c r="H945" s="1" t="s">
        <v>18</v>
      </c>
      <c r="I945" s="1" t="s">
        <v>19</v>
      </c>
      <c r="J945" s="1" t="s">
        <v>4505</v>
      </c>
      <c r="K945" s="1" t="s">
        <v>21</v>
      </c>
      <c r="L945" s="1" t="str">
        <f>HYPERLINK("https://files.afu.se/Downloads/Transcripts/Fade%20to%20Black%20(Jimmy%20Church)/2017 12 28 - FADE TO BLACK Radio - Ep. 780 FADE to BLACK FADERNIGHT   LIVE_1isKWLP4J5Q - transcript (automated).pdf","Transcript Link")</f>
        <v>Transcript Link</v>
      </c>
      <c r="M945" s="2" t="str">
        <f>HYPERLINK("https://files.afu.se/Downloads/Transcripts/Fade%20to%20Black%20(Jimmy%20Church)/2017 12 28 - FADE TO BLACK Radio - Ep. 780 FADE to BLACK FADERNIGHT   LIVE_1isKWLP4J5Q - transcript (automated).pdf","Transcript Link")</f>
        <v>Transcript Link</v>
      </c>
    </row>
    <row r="946" spans="1:13" ht="165">
      <c r="A946" s="1" t="s">
        <v>4506</v>
      </c>
      <c r="B946" s="1" t="s">
        <v>13</v>
      </c>
      <c r="C946" s="4" t="s">
        <v>4507</v>
      </c>
      <c r="D946" s="1" t="s">
        <v>4508</v>
      </c>
      <c r="E946" s="1" t="s">
        <v>4509</v>
      </c>
      <c r="F946" s="4" t="s">
        <v>5267</v>
      </c>
      <c r="G946" s="1" t="s">
        <v>17</v>
      </c>
      <c r="H946" s="1" t="s">
        <v>18</v>
      </c>
      <c r="I946" s="1" t="s">
        <v>19</v>
      </c>
      <c r="J946" s="1" t="s">
        <v>4510</v>
      </c>
      <c r="K946" s="1" t="s">
        <v>21</v>
      </c>
      <c r="L946" s="1" t="str">
        <f>HYPERLINK("https://files.afu.se/Downloads/Transcripts/Fade%20to%20Black%20(Jimmy%20Church)/2017 12 27 - FADE TO BLACK Radio - Ep. 779 FADE to BLACK w  Lisa Garr   LIVE_iwEZC9lj5ak - transcript (automated).pdf","Transcript Link")</f>
        <v>Transcript Link</v>
      </c>
      <c r="M946" s="2" t="str">
        <f>HYPERLINK("https://files.afu.se/Downloads/Transcripts/Fade%20to%20Black%20(Jimmy%20Church)/2017 12 27 - FADE TO BLACK Radio - Ep. 779 FADE to BLACK w  Lisa Garr   LIVE_iwEZC9lj5ak - transcript (automated).pdf","Transcript Link")</f>
        <v>Transcript Link</v>
      </c>
    </row>
    <row r="947" spans="1:13" ht="210">
      <c r="A947" s="1" t="s">
        <v>4511</v>
      </c>
      <c r="B947" s="1" t="s">
        <v>13</v>
      </c>
      <c r="C947" s="4" t="s">
        <v>4512</v>
      </c>
      <c r="D947" s="1" t="s">
        <v>4513</v>
      </c>
      <c r="E947" s="1" t="s">
        <v>4514</v>
      </c>
      <c r="F947" s="4" t="s">
        <v>5267</v>
      </c>
      <c r="G947" s="1" t="s">
        <v>17</v>
      </c>
      <c r="H947" s="1" t="s">
        <v>18</v>
      </c>
      <c r="I947" s="1" t="s">
        <v>19</v>
      </c>
      <c r="J947" s="1" t="s">
        <v>4515</v>
      </c>
      <c r="K947" s="1" t="s">
        <v>21</v>
      </c>
      <c r="L947" s="1" t="str">
        <f>HYPERLINK("https://files.afu.se/Downloads/Transcripts/Fade%20to%20Black%20(Jimmy%20Church)/2017 12 16 - FADE TO BLACK Radio - Ep. 773 FADE to BLACK DISCLOSURE Special Event   LIVE_8q_fP7HoFOg - transcript (automated).pdf","Transcript Link")</f>
        <v>Transcript Link</v>
      </c>
      <c r="M947" s="2" t="str">
        <f>HYPERLINK("https://files.afu.se/Downloads/Transcripts/Fade%20to%20Black%20(Jimmy%20Church)/2017 12 16 - FADE TO BLACK Radio - Ep. 773 FADE to BLACK DISCLOSURE Special Event   LIVE_8q_fP7HoFOg - transcript (automated).pdf","Transcript Link")</f>
        <v>Transcript Link</v>
      </c>
    </row>
    <row r="948" spans="1:13" ht="165">
      <c r="A948" s="1" t="s">
        <v>4516</v>
      </c>
      <c r="B948" s="1" t="s">
        <v>13</v>
      </c>
      <c r="C948" s="4" t="s">
        <v>4517</v>
      </c>
      <c r="D948" s="1" t="s">
        <v>4518</v>
      </c>
      <c r="E948" s="1" t="s">
        <v>4519</v>
      </c>
      <c r="F948" s="4" t="s">
        <v>5267</v>
      </c>
      <c r="G948" s="1" t="s">
        <v>17</v>
      </c>
      <c r="H948" s="1" t="s">
        <v>18</v>
      </c>
      <c r="I948" s="1" t="s">
        <v>19</v>
      </c>
      <c r="J948" s="1" t="s">
        <v>4520</v>
      </c>
      <c r="K948" s="1" t="s">
        <v>21</v>
      </c>
      <c r="L948" s="1" t="str">
        <f>HYPERLINK("https://files.afu.se/Downloads/Transcripts/Fade%20to%20Black%20(Jimmy%20Church)/2017 12 05 - FADE TO BLACK Radio - Ep. 766 FADE to BLACK w Linda Moulton Howe   LIVE_jRwE_13ms_k - transcript (automated).pdf","Transcript Link")</f>
        <v>Transcript Link</v>
      </c>
      <c r="M948" s="2" t="str">
        <f>HYPERLINK("https://files.afu.se/Downloads/Transcripts/Fade%20to%20Black%20(Jimmy%20Church)/2017 12 05 - FADE TO BLACK Radio - Ep. 766 FADE to BLACK w Linda Moulton Howe   LIVE_jRwE_13ms_k - transcript (automated).pdf","Transcript Link")</f>
        <v>Transcript Link</v>
      </c>
    </row>
    <row r="949" spans="1:13" ht="165">
      <c r="A949" s="1" t="s">
        <v>4521</v>
      </c>
      <c r="B949" s="1" t="s">
        <v>13</v>
      </c>
      <c r="C949" s="4" t="s">
        <v>4522</v>
      </c>
      <c r="D949" s="1" t="s">
        <v>4523</v>
      </c>
      <c r="E949" s="1" t="s">
        <v>4524</v>
      </c>
      <c r="F949" s="4" t="s">
        <v>5267</v>
      </c>
      <c r="G949" s="1" t="s">
        <v>17</v>
      </c>
      <c r="H949" s="1" t="s">
        <v>18</v>
      </c>
      <c r="I949" s="1" t="s">
        <v>19</v>
      </c>
      <c r="J949" s="1" t="s">
        <v>4525</v>
      </c>
      <c r="K949" s="1" t="s">
        <v>21</v>
      </c>
      <c r="L949" s="1" t="str">
        <f>HYPERLINK("https://files.afu.se/Downloads/Transcripts/Fade%20to%20Black%20(Jimmy%20Church)/2017 11 22 - FADE TO BLACK Radio - Ep. 760 FADE TO BLACK FADERNIGHT Thanksgiving Special Event   LIVE_YOHzEO5fU8A - transcript (automated).pdf","Transcript Link")</f>
        <v>Transcript Link</v>
      </c>
      <c r="M949" s="2" t="str">
        <f>HYPERLINK("https://files.afu.se/Downloads/Transcripts/Fade%20to%20Black%20(Jimmy%20Church)/2017 11 22 - FADE TO BLACK Radio - Ep. 760 FADE TO BLACK FADERNIGHT Thanksgiving Special Event   LIVE_YOHzEO5fU8A - transcript (automated).pdf","Transcript Link")</f>
        <v>Transcript Link</v>
      </c>
    </row>
    <row r="950" spans="1:13" ht="165">
      <c r="A950" s="1" t="s">
        <v>4526</v>
      </c>
      <c r="B950" s="1" t="s">
        <v>13</v>
      </c>
      <c r="C950" s="4" t="s">
        <v>4527</v>
      </c>
      <c r="D950" s="1" t="s">
        <v>4528</v>
      </c>
      <c r="E950" s="1" t="s">
        <v>4529</v>
      </c>
      <c r="F950" s="4" t="s">
        <v>5267</v>
      </c>
      <c r="G950" s="1" t="s">
        <v>17</v>
      </c>
      <c r="H950" s="1" t="s">
        <v>18</v>
      </c>
      <c r="I950" s="1" t="s">
        <v>19</v>
      </c>
      <c r="J950" s="1" t="s">
        <v>4530</v>
      </c>
      <c r="K950" s="1" t="s">
        <v>21</v>
      </c>
      <c r="L950" s="1" t="str">
        <f>HYPERLINK("https://files.afu.se/Downloads/Transcripts/Fade%20to%20Black%20(Jimmy%20Church)/2017 11 21 - FADE TO BLACK Radio - Ep. 759 FADE TO BLACK w Richard Dolan Special Event   LIVE_1pKtQ_VMAqA - transcript (automated).pdf","Transcript Link")</f>
        <v>Transcript Link</v>
      </c>
      <c r="M950" s="2" t="str">
        <f>HYPERLINK("https://files.afu.se/Downloads/Transcripts/Fade%20to%20Black%20(Jimmy%20Church)/2017 11 21 - FADE TO BLACK Radio - Ep. 759 FADE TO BLACK w Richard Dolan Special Event   LIVE_1pKtQ_VMAqA - transcript (automated).pdf","Transcript Link")</f>
        <v>Transcript Link</v>
      </c>
    </row>
    <row r="951" spans="1:13" ht="165">
      <c r="A951" s="1" t="s">
        <v>4531</v>
      </c>
      <c r="B951" s="1" t="s">
        <v>13</v>
      </c>
      <c r="C951" s="4" t="s">
        <v>4532</v>
      </c>
      <c r="D951" s="1" t="s">
        <v>4533</v>
      </c>
      <c r="F951" s="4" t="s">
        <v>5267</v>
      </c>
      <c r="G951" s="1" t="s">
        <v>17</v>
      </c>
      <c r="H951" s="1" t="s">
        <v>18</v>
      </c>
      <c r="I951" s="1" t="s">
        <v>19</v>
      </c>
      <c r="J951" s="1" t="s">
        <v>4534</v>
      </c>
      <c r="K951" s="1" t="s">
        <v>21</v>
      </c>
      <c r="L951" s="1" t="str">
        <f>HYPERLINK("https://files.afu.se/Downloads/Transcripts/Fade%20to%20Black%20(Jimmy%20Church)/2017 10 19 - FADE TO BLACK Radio - Ep. 741 FADE TO BLACK FADERNIGHT Open Lines   LIVE_StpWRn7q968 - transcript (automated).pdf","Transcript Link")</f>
        <v>Transcript Link</v>
      </c>
      <c r="M951" s="2" t="str">
        <f>HYPERLINK("https://files.afu.se/Downloads/Transcripts/Fade%20to%20Black%20(Jimmy%20Church)/2017 10 19 - FADE TO BLACK Radio - Ep. 741 FADE TO BLACK FADERNIGHT Open Lines   LIVE_StpWRn7q968 - transcript (automated).pdf","Transcript Link")</f>
        <v>Transcript Link</v>
      </c>
    </row>
    <row r="952" spans="1:13" ht="165">
      <c r="A952" s="1" t="s">
        <v>4535</v>
      </c>
      <c r="B952" s="1" t="s">
        <v>13</v>
      </c>
      <c r="C952" s="4" t="s">
        <v>4536</v>
      </c>
      <c r="D952" s="1" t="s">
        <v>4537</v>
      </c>
      <c r="E952" s="1" t="s">
        <v>4538</v>
      </c>
      <c r="F952" s="4" t="s">
        <v>5267</v>
      </c>
      <c r="G952" s="1" t="s">
        <v>17</v>
      </c>
      <c r="H952" s="1" t="s">
        <v>18</v>
      </c>
      <c r="I952" s="1" t="s">
        <v>19</v>
      </c>
      <c r="J952" s="1" t="s">
        <v>4539</v>
      </c>
      <c r="K952" s="1" t="s">
        <v>21</v>
      </c>
      <c r="L952" s="1" t="str">
        <f>HYPERLINK("https://files.afu.se/Downloads/Transcripts/Fade%20to%20Black%20(Jimmy%20Church)/2017 09 07 - FADE TO BLACK Radio - Ep. 717 FADE TO BLACK FADERNIGHT Jimmy Church w;  Jon Rappoport   Open Lines   LIVE_nPknwgdsFNw - transcript (automated).pdf","Transcript Link")</f>
        <v>Transcript Link</v>
      </c>
      <c r="M952" s="2" t="str">
        <f>HYPERLINK("https://files.afu.se/Downloads/Transcripts/Fade%20to%20Black%20(Jimmy%20Church)/2017 09 07 - FADE TO BLACK Radio - Ep. 717 FADE TO BLACK FADERNIGHT Jimmy Church w;  Jon Rappoport   Open Lines   LIVE_nPknwgdsFNw - transcript (automated).pdf","Transcript Link")</f>
        <v>Transcript Link</v>
      </c>
    </row>
    <row r="953" spans="1:13" ht="165">
      <c r="A953" s="1" t="s">
        <v>4540</v>
      </c>
      <c r="B953" s="1" t="s">
        <v>13</v>
      </c>
      <c r="C953" s="4" t="s">
        <v>4541</v>
      </c>
      <c r="D953" s="1" t="s">
        <v>4542</v>
      </c>
      <c r="E953" s="1" t="s">
        <v>4543</v>
      </c>
      <c r="F953" s="4" t="s">
        <v>5267</v>
      </c>
      <c r="G953" s="1" t="s">
        <v>17</v>
      </c>
      <c r="H953" s="1" t="s">
        <v>18</v>
      </c>
      <c r="I953" s="1" t="s">
        <v>19</v>
      </c>
      <c r="J953" s="1" t="s">
        <v>4544</v>
      </c>
      <c r="K953" s="1" t="s">
        <v>21</v>
      </c>
      <c r="L953" s="1" t="str">
        <f>HYPERLINK("https://files.afu.se/Downloads/Transcripts/Fade%20to%20Black%20(Jimmy%20Church)/2017 08 22 - FADE TO BLACK Radio - Ep. 708 FADE TO BLACK with Mel Fabregas   LIVE_K20q4zjORb0 - transcript (automated).pdf","Transcript Link")</f>
        <v>Transcript Link</v>
      </c>
      <c r="M953" s="2" t="str">
        <f>HYPERLINK("https://files.afu.se/Downloads/Transcripts/Fade%20to%20Black%20(Jimmy%20Church)/2017 08 22 - FADE TO BLACK Radio - Ep. 708 FADE TO BLACK with Mel Fabregas   LIVE_K20q4zjORb0 - transcript (automated).pdf","Transcript Link")</f>
        <v>Transcript Link</v>
      </c>
    </row>
    <row r="954" spans="1:13" ht="165">
      <c r="A954" s="1" t="s">
        <v>4545</v>
      </c>
      <c r="B954" s="1" t="s">
        <v>13</v>
      </c>
      <c r="C954" s="4" t="s">
        <v>4546</v>
      </c>
      <c r="D954" s="1" t="s">
        <v>4547</v>
      </c>
      <c r="E954" s="1" t="s">
        <v>4548</v>
      </c>
      <c r="F954" s="4" t="s">
        <v>5267</v>
      </c>
      <c r="G954" s="1" t="s">
        <v>17</v>
      </c>
      <c r="H954" s="1" t="s">
        <v>18</v>
      </c>
      <c r="I954" s="1" t="s">
        <v>19</v>
      </c>
      <c r="J954" s="1" t="s">
        <v>4549</v>
      </c>
      <c r="K954" s="1" t="s">
        <v>21</v>
      </c>
      <c r="L954" s="1" t="str">
        <f>HYPERLINK("https://files.afu.se/Downloads/Transcripts/Fade%20to%20Black%20(Jimmy%20Church)/2014 12 04 - FADE TO BLACK Radio - Ep.163 FADE to BLACK Jimmy Church w  Loyd Auerbach, Poltergeists LIVE on air_trM4Ext9syg - transcript (automated).pdf","Transcript Link")</f>
        <v>Transcript Link</v>
      </c>
      <c r="M954" s="2" t="str">
        <f>HYPERLINK("https://files.afu.se/Downloads/Transcripts/Fade%20to%20Black%20(Jimmy%20Church)/2014 12 04 - FADE TO BLACK Radio - Ep.163 FADE to BLACK Jimmy Church w  Loyd Auerbach, Poltergeists LIVE on air_trM4Ext9syg - transcript (automated).pdf","Transcript Link")</f>
        <v>Transcript Link</v>
      </c>
    </row>
    <row r="955" spans="1:13" ht="165">
      <c r="A955" s="1" t="s">
        <v>4550</v>
      </c>
      <c r="B955" s="1" t="s">
        <v>13</v>
      </c>
      <c r="C955" s="4" t="s">
        <v>4551</v>
      </c>
      <c r="D955" s="1" t="s">
        <v>4552</v>
      </c>
      <c r="E955" s="1" t="s">
        <v>4553</v>
      </c>
      <c r="F955" s="4" t="s">
        <v>5267</v>
      </c>
      <c r="G955" s="1" t="s">
        <v>17</v>
      </c>
      <c r="H955" s="1" t="s">
        <v>18</v>
      </c>
      <c r="I955" s="1" t="s">
        <v>19</v>
      </c>
      <c r="J955" s="1" t="s">
        <v>4554</v>
      </c>
      <c r="K955" s="1" t="s">
        <v>21</v>
      </c>
      <c r="L955" s="1" t="str">
        <f>HYPERLINK("https://files.afu.se/Downloads/Transcripts/Fade%20to%20Black%20(Jimmy%20Church)/2014 11 24 - FADE TO BLACK Radio - Ep.162 FADE to BLACK Jimmy Church FADERNIGHT, Larry Haber, John Titor, Open-lines LIVE on air_-tkTvkC06j0 - transcript (automated).pdf","Transcript Link")</f>
        <v>Transcript Link</v>
      </c>
      <c r="M955" s="2" t="str">
        <f>HYPERLINK("https://files.afu.se/Downloads/Transcripts/Fade%20to%20Black%20(Jimmy%20Church)/2014 11 24 - FADE TO BLACK Radio - Ep.162 FADE to BLACK Jimmy Church FADERNIGHT, Larry Haber, John Titor, Open-lines LIVE on air_-tkTvkC06j0 - transcript (automated).pdf","Transcript Link")</f>
        <v>Transcript Link</v>
      </c>
    </row>
    <row r="956" spans="1:13" ht="165">
      <c r="A956" s="1" t="s">
        <v>4555</v>
      </c>
      <c r="B956" s="1" t="s">
        <v>13</v>
      </c>
      <c r="C956" s="4" t="s">
        <v>4556</v>
      </c>
      <c r="D956" s="1" t="s">
        <v>4557</v>
      </c>
      <c r="E956" s="1" t="s">
        <v>4558</v>
      </c>
      <c r="F956" s="4" t="s">
        <v>5267</v>
      </c>
      <c r="G956" s="1" t="s">
        <v>17</v>
      </c>
      <c r="H956" s="1" t="s">
        <v>18</v>
      </c>
      <c r="I956" s="1" t="s">
        <v>19</v>
      </c>
      <c r="J956" s="1" t="s">
        <v>4559</v>
      </c>
      <c r="K956" s="1" t="s">
        <v>21</v>
      </c>
      <c r="L956" s="1" t="str">
        <f>HYPERLINK("https://files.afu.se/Downloads/Transcripts/Fade%20to%20Black%20(Jimmy%20Church)/2014 11 23 - FADE TO BLACK Radio - Ep.161 FADE to BLACK Jimmy Church w  Dennis Stone, America's Stonehenge LIVE on air_ysKAcoIewao - transcript (automated).pdf","Transcript Link")</f>
        <v>Transcript Link</v>
      </c>
      <c r="M956" s="2" t="str">
        <f>HYPERLINK("https://files.afu.se/Downloads/Transcripts/Fade%20to%20Black%20(Jimmy%20Church)/2014 11 23 - FADE TO BLACK Radio - Ep.161 FADE to BLACK Jimmy Church w  Dennis Stone, America's Stonehenge LIVE on air_ysKAcoIewao - transcript (automated).pdf","Transcript Link")</f>
        <v>Transcript Link</v>
      </c>
    </row>
    <row r="957" spans="1:13" ht="165">
      <c r="A957" s="1" t="s">
        <v>4555</v>
      </c>
      <c r="B957" s="1" t="s">
        <v>13</v>
      </c>
      <c r="C957" s="4" t="s">
        <v>4560</v>
      </c>
      <c r="D957" s="1" t="s">
        <v>4561</v>
      </c>
      <c r="E957" s="1" t="s">
        <v>4562</v>
      </c>
      <c r="F957" s="4" t="s">
        <v>5267</v>
      </c>
      <c r="G957" s="1" t="s">
        <v>17</v>
      </c>
      <c r="H957" s="1" t="s">
        <v>18</v>
      </c>
      <c r="I957" s="1" t="s">
        <v>19</v>
      </c>
      <c r="J957" s="1" t="s">
        <v>4563</v>
      </c>
      <c r="K957" s="1" t="s">
        <v>21</v>
      </c>
      <c r="L957" s="1" t="str">
        <f>HYPERLINK("https://files.afu.se/Downloads/Transcripts/Fade%20to%20Black%20(Jimmy%20Church)/2014 11 23 - FADE TO BLACK Radio - Ep.160 FADE to BLACK Jimmy Church w  Rev. Michael Carter, ET and the Bible LIVE on air_k4kO3p5e5Jc - transcript (automated).pdf","Transcript Link")</f>
        <v>Transcript Link</v>
      </c>
      <c r="M957" s="2" t="str">
        <f>HYPERLINK("https://files.afu.se/Downloads/Transcripts/Fade%20to%20Black%20(Jimmy%20Church)/2014 11 23 - FADE TO BLACK Radio - Ep.160 FADE to BLACK Jimmy Church w  Rev. Michael Carter, ET and the Bible LIVE on air_k4kO3p5e5Jc - transcript (automated).pdf","Transcript Link")</f>
        <v>Transcript Link</v>
      </c>
    </row>
    <row r="958" spans="1:13" ht="165">
      <c r="A958" s="1" t="s">
        <v>4555</v>
      </c>
      <c r="B958" s="1" t="s">
        <v>13</v>
      </c>
      <c r="C958" s="4" t="s">
        <v>4564</v>
      </c>
      <c r="D958" s="1" t="s">
        <v>4565</v>
      </c>
      <c r="E958" s="1" t="s">
        <v>4566</v>
      </c>
      <c r="F958" s="4" t="s">
        <v>5267</v>
      </c>
      <c r="G958" s="1" t="s">
        <v>17</v>
      </c>
      <c r="H958" s="1" t="s">
        <v>18</v>
      </c>
      <c r="I958" s="1" t="s">
        <v>19</v>
      </c>
      <c r="J958" s="1" t="s">
        <v>4567</v>
      </c>
      <c r="K958" s="1" t="s">
        <v>21</v>
      </c>
      <c r="L958" s="1" t="str">
        <f>HYPERLINK("https://files.afu.se/Downloads/Transcripts/Fade%20to%20Black%20(Jimmy%20Church)/2014 11 23 - FADE TO BLACK Radio - Ep.159 FADE to BLACK Jimmy Church w  Jay Weidner, Great Cross of Hendaye LIVE on air_spOLXSV_R-Q - transcript (automated).pdf","Transcript Link")</f>
        <v>Transcript Link</v>
      </c>
      <c r="M958" s="2" t="str">
        <f>HYPERLINK("https://files.afu.se/Downloads/Transcripts/Fade%20to%20Black%20(Jimmy%20Church)/2014 11 23 - FADE TO BLACK Radio - Ep.159 FADE to BLACK Jimmy Church w  Jay Weidner, Great Cross of Hendaye LIVE on air_spOLXSV_R-Q - transcript (automated).pdf","Transcript Link")</f>
        <v>Transcript Link</v>
      </c>
    </row>
    <row r="959" spans="1:13" ht="165">
      <c r="A959" s="1" t="s">
        <v>4568</v>
      </c>
      <c r="B959" s="1" t="s">
        <v>13</v>
      </c>
      <c r="C959" s="4" t="s">
        <v>4569</v>
      </c>
      <c r="D959" s="1" t="s">
        <v>4570</v>
      </c>
      <c r="E959" s="1" t="s">
        <v>4571</v>
      </c>
      <c r="F959" s="4" t="s">
        <v>5267</v>
      </c>
      <c r="G959" s="1" t="s">
        <v>17</v>
      </c>
      <c r="H959" s="1" t="s">
        <v>18</v>
      </c>
      <c r="I959" s="1" t="s">
        <v>19</v>
      </c>
      <c r="J959" s="1" t="s">
        <v>4572</v>
      </c>
      <c r="K959" s="1" t="s">
        <v>21</v>
      </c>
      <c r="L959" s="1" t="str">
        <f>HYPERLINK("https://files.afu.se/Downloads/Transcripts/Fade%20to%20Black%20(Jimmy%20Church)/2014 11 16 - FADE TO BLACK Radio - Ep.157 FADE to BLACK Jimmy Church w  Richard Alan Miller, Paul Moller X-Files LIVE on air_cOdwGccUPTQ - transcript (automated).pdf","Transcript Link")</f>
        <v>Transcript Link</v>
      </c>
      <c r="M959" s="2" t="str">
        <f>HYPERLINK("https://files.afu.se/Downloads/Transcripts/Fade%20to%20Black%20(Jimmy%20Church)/2014 11 16 - FADE TO BLACK Radio - Ep.157 FADE to BLACK Jimmy Church w  Richard Alan Miller, Paul Moller X-Files LIVE on air_cOdwGccUPTQ - transcript (automated).pdf","Transcript Link")</f>
        <v>Transcript Link</v>
      </c>
    </row>
    <row r="960" spans="1:13" ht="165">
      <c r="A960" s="1" t="s">
        <v>4573</v>
      </c>
      <c r="B960" s="1" t="s">
        <v>13</v>
      </c>
      <c r="C960" s="4" t="s">
        <v>4574</v>
      </c>
      <c r="D960" s="1" t="s">
        <v>4575</v>
      </c>
      <c r="E960" s="1" t="s">
        <v>4576</v>
      </c>
      <c r="F960" s="4" t="s">
        <v>5267</v>
      </c>
      <c r="G960" s="1" t="s">
        <v>17</v>
      </c>
      <c r="H960" s="1" t="s">
        <v>18</v>
      </c>
      <c r="I960" s="1" t="s">
        <v>19</v>
      </c>
      <c r="J960" s="1" t="s">
        <v>4577</v>
      </c>
      <c r="K960" s="1" t="s">
        <v>21</v>
      </c>
      <c r="L960" s="1" t="str">
        <f>HYPERLINK("https://files.afu.se/Downloads/Transcripts/Fade%20to%20Black%20(Jimmy%20Church)/2014 11 15 - FADE TO BLACK Radio - Ep.155 FADE to BLACK Jimmy Church w  Dr. Carmen Boulter, The Pyramid Code LIVE on air_UwaWKUc6U7Q - transcript (automated).pdf","Transcript Link")</f>
        <v>Transcript Link</v>
      </c>
      <c r="M960" s="2" t="str">
        <f>HYPERLINK("https://files.afu.se/Downloads/Transcripts/Fade%20to%20Black%20(Jimmy%20Church)/2014 11 15 - FADE TO BLACK Radio - Ep.155 FADE to BLACK Jimmy Church w  Dr. Carmen Boulter, The Pyramid Code LIVE on air_UwaWKUc6U7Q - transcript (automated).pdf","Transcript Link")</f>
        <v>Transcript Link</v>
      </c>
    </row>
    <row r="961" spans="1:13" ht="165">
      <c r="A961" s="1" t="s">
        <v>4573</v>
      </c>
      <c r="B961" s="1" t="s">
        <v>13</v>
      </c>
      <c r="C961" s="4" t="s">
        <v>4578</v>
      </c>
      <c r="D961" s="1" t="s">
        <v>4579</v>
      </c>
      <c r="E961" s="1" t="s">
        <v>4580</v>
      </c>
      <c r="F961" s="4" t="s">
        <v>5267</v>
      </c>
      <c r="G961" s="1" t="s">
        <v>17</v>
      </c>
      <c r="H961" s="1" t="s">
        <v>18</v>
      </c>
      <c r="I961" s="1" t="s">
        <v>19</v>
      </c>
      <c r="J961" s="1" t="s">
        <v>4581</v>
      </c>
      <c r="K961" s="1" t="s">
        <v>21</v>
      </c>
      <c r="L961" s="1" t="str">
        <f>HYPERLINK("https://files.afu.se/Downloads/Transcripts/Fade%20to%20Black%20(Jimmy%20Church)/2014 11 15 - FADE TO BLACK Radio - Ep.156 FADE to BLACK Jimmy Church w  Jason Martell, Ancient Astronauts LIVE on air_kfD2oGj6_KE - transcript (automated).pdf","Transcript Link")</f>
        <v>Transcript Link</v>
      </c>
      <c r="M961" s="2" t="str">
        <f>HYPERLINK("https://files.afu.se/Downloads/Transcripts/Fade%20to%20Black%20(Jimmy%20Church)/2014 11 15 - FADE TO BLACK Radio - Ep.156 FADE to BLACK Jimmy Church w  Jason Martell, Ancient Astronauts LIVE on air_kfD2oGj6_KE - transcript (automated).pdf","Transcript Link")</f>
        <v>Transcript Link</v>
      </c>
    </row>
    <row r="962" spans="1:13" ht="165">
      <c r="A962" s="1" t="s">
        <v>4582</v>
      </c>
      <c r="B962" s="1" t="s">
        <v>13</v>
      </c>
      <c r="C962" s="4" t="s">
        <v>4583</v>
      </c>
      <c r="D962" s="1" t="s">
        <v>4584</v>
      </c>
      <c r="E962" s="1" t="s">
        <v>4585</v>
      </c>
      <c r="F962" s="4" t="s">
        <v>5267</v>
      </c>
      <c r="G962" s="1" t="s">
        <v>17</v>
      </c>
      <c r="H962" s="1" t="s">
        <v>18</v>
      </c>
      <c r="I962" s="1" t="s">
        <v>19</v>
      </c>
      <c r="J962" s="1" t="s">
        <v>4586</v>
      </c>
      <c r="K962" s="1" t="s">
        <v>21</v>
      </c>
      <c r="L962" s="1" t="str">
        <f>HYPERLINK("https://files.afu.se/Downloads/Transcripts/Fade%20to%20Black%20(Jimmy%20Church)/2014 11 14 - FADE TO BLACK Radio - Ep.154 FADE to BLACK Jimmy Church w  Paul Moller, Steve Bassett, Skycar LIVE on air_TqFVqxQ-fjQ - transcript (automated).pdf","Transcript Link")</f>
        <v>Transcript Link</v>
      </c>
      <c r="M962" s="2" t="str">
        <f>HYPERLINK("https://files.afu.se/Downloads/Transcripts/Fade%20to%20Black%20(Jimmy%20Church)/2014 11 14 - FADE TO BLACK Radio - Ep.154 FADE to BLACK Jimmy Church w  Paul Moller, Steve Bassett, Skycar LIVE on air_TqFVqxQ-fjQ - transcript (automated).pdf","Transcript Link")</f>
        <v>Transcript Link</v>
      </c>
    </row>
    <row r="963" spans="1:13" ht="165">
      <c r="A963" s="1" t="s">
        <v>4582</v>
      </c>
      <c r="B963" s="1" t="s">
        <v>13</v>
      </c>
      <c r="C963" s="4" t="s">
        <v>4587</v>
      </c>
      <c r="D963" s="1" t="s">
        <v>4588</v>
      </c>
      <c r="E963" s="1" t="s">
        <v>4589</v>
      </c>
      <c r="F963" s="4" t="s">
        <v>5267</v>
      </c>
      <c r="G963" s="1" t="s">
        <v>17</v>
      </c>
      <c r="H963" s="1" t="s">
        <v>18</v>
      </c>
      <c r="I963" s="1" t="s">
        <v>19</v>
      </c>
      <c r="J963" s="1" t="s">
        <v>4590</v>
      </c>
      <c r="K963" s="1" t="s">
        <v>21</v>
      </c>
      <c r="L963" s="1" t="str">
        <f>HYPERLINK("https://files.afu.se/Downloads/Transcripts/Fade%20to%20Black%20(Jimmy%20Church)/2014 11 14 - FADE TO BLACK Radio - Ep.153 FADE to BLACK Jimmy Church w  Gary Heseltine, John Titor, UFO Truth Mag LIVE on air_R9DBhKqm-Y8 - transcript (automated).pdf","Transcript Link")</f>
        <v>Transcript Link</v>
      </c>
      <c r="M963" s="2" t="str">
        <f>HYPERLINK("https://files.afu.se/Downloads/Transcripts/Fade%20to%20Black%20(Jimmy%20Church)/2014 11 14 - FADE TO BLACK Radio - Ep.153 FADE to BLACK Jimmy Church w  Gary Heseltine, John Titor, UFO Truth Mag LIVE on air_R9DBhKqm-Y8 - transcript (automated).pdf","Transcript Link")</f>
        <v>Transcript Link</v>
      </c>
    </row>
    <row r="964" spans="1:13" ht="165">
      <c r="A964" s="1" t="s">
        <v>4582</v>
      </c>
      <c r="B964" s="1" t="s">
        <v>13</v>
      </c>
      <c r="C964" s="4" t="s">
        <v>4591</v>
      </c>
      <c r="D964" s="1" t="s">
        <v>4592</v>
      </c>
      <c r="E964" s="1" t="s">
        <v>4593</v>
      </c>
      <c r="F964" s="4" t="s">
        <v>5267</v>
      </c>
      <c r="G964" s="1" t="s">
        <v>17</v>
      </c>
      <c r="H964" s="1" t="s">
        <v>18</v>
      </c>
      <c r="I964" s="1" t="s">
        <v>19</v>
      </c>
      <c r="J964" s="1" t="s">
        <v>4594</v>
      </c>
      <c r="K964" s="1" t="s">
        <v>21</v>
      </c>
      <c r="L964" s="1" t="str">
        <f>HYPERLINK("https://files.afu.se/Downloads/Transcripts/Fade%20to%20Black%20(Jimmy%20Church)/2014 11 14 - FADE TO BLACK Radio - Ep.151 FADE to BLACK Jimmy Church w  Sha, Psychic Readings LIVE on air_wo71wS9xEro - transcript (automated).pdf","Transcript Link")</f>
        <v>Transcript Link</v>
      </c>
      <c r="M964" s="2" t="str">
        <f>HYPERLINK("https://files.afu.se/Downloads/Transcripts/Fade%20to%20Black%20(Jimmy%20Church)/2014 11 14 - FADE TO BLACK Radio - Ep.151 FADE to BLACK Jimmy Church w  Sha, Psychic Readings LIVE on air_wo71wS9xEro - transcript (automated).pdf","Transcript Link")</f>
        <v>Transcript Link</v>
      </c>
    </row>
    <row r="965" spans="1:13" ht="165">
      <c r="A965" s="1" t="s">
        <v>4595</v>
      </c>
      <c r="B965" s="1" t="s">
        <v>13</v>
      </c>
      <c r="C965" s="4" t="s">
        <v>4596</v>
      </c>
      <c r="D965" s="1" t="s">
        <v>4597</v>
      </c>
      <c r="E965" s="1" t="s">
        <v>4598</v>
      </c>
      <c r="F965" s="4" t="s">
        <v>5267</v>
      </c>
      <c r="G965" s="1" t="s">
        <v>17</v>
      </c>
      <c r="H965" s="1" t="s">
        <v>18</v>
      </c>
      <c r="I965" s="1" t="s">
        <v>19</v>
      </c>
      <c r="J965" s="1" t="s">
        <v>4599</v>
      </c>
      <c r="K965" s="1" t="s">
        <v>21</v>
      </c>
      <c r="L965" s="1" t="str">
        <f>HYPERLINK("https://files.afu.se/Downloads/Transcripts/Fade%20to%20Black%20(Jimmy%20Church)/2014 11 13 - FADE TO BLACK Radio - Ep.152 FADE to BLACK Jimmy Church w  William Henry, Clyde Lewis Mythology LIVE on air_Lw72H-RswBY - transcript (automated).pdf","Transcript Link")</f>
        <v>Transcript Link</v>
      </c>
      <c r="M965" s="2" t="str">
        <f>HYPERLINK("https://files.afu.se/Downloads/Transcripts/Fade%20to%20Black%20(Jimmy%20Church)/2014 11 13 - FADE TO BLACK Radio - Ep.152 FADE to BLACK Jimmy Church w  William Henry, Clyde Lewis Mythology LIVE on air_Lw72H-RswBY - transcript (automated).pdf","Transcript Link")</f>
        <v>Transcript Link</v>
      </c>
    </row>
    <row r="966" spans="1:13" ht="165">
      <c r="A966" s="1" t="s">
        <v>4600</v>
      </c>
      <c r="B966" s="1" t="s">
        <v>13</v>
      </c>
      <c r="C966" s="4" t="s">
        <v>4601</v>
      </c>
      <c r="D966" s="1" t="s">
        <v>4602</v>
      </c>
      <c r="E966" s="1" t="s">
        <v>4603</v>
      </c>
      <c r="F966" s="4" t="s">
        <v>5267</v>
      </c>
      <c r="G966" s="1" t="s">
        <v>17</v>
      </c>
      <c r="H966" s="1" t="s">
        <v>18</v>
      </c>
      <c r="I966" s="1" t="s">
        <v>19</v>
      </c>
      <c r="J966" s="1" t="s">
        <v>4604</v>
      </c>
      <c r="K966" s="1" t="s">
        <v>21</v>
      </c>
      <c r="L966" s="1" t="str">
        <f>HYPERLINK("https://files.afu.se/Downloads/Transcripts/Fade%20to%20Black%20(Jimmy%20Church)/2014 11 12 - FADE TO BLACK Radio - Ep.150 FADE to BLACK Jimmy Church w  Fr. Jack Ashcraft, Tracy Twyman, Exorcism Ouija LIVE on air_aLfPeOtr4eM - transcript (automated).pdf","Transcript Link")</f>
        <v>Transcript Link</v>
      </c>
      <c r="M966" s="2" t="str">
        <f>HYPERLINK("https://files.afu.se/Downloads/Transcripts/Fade%20to%20Black%20(Jimmy%20Church)/2014 11 12 - FADE TO BLACK Radio - Ep.150 FADE to BLACK Jimmy Church w  Fr. Jack Ashcraft, Tracy Twyman, Exorcism Ouija LIVE on air_aLfPeOtr4eM - transcript (automated).pdf","Transcript Link")</f>
        <v>Transcript Link</v>
      </c>
    </row>
    <row r="967" spans="1:13" ht="165">
      <c r="A967" s="1" t="s">
        <v>4605</v>
      </c>
      <c r="B967" s="1" t="s">
        <v>13</v>
      </c>
      <c r="C967" s="4" t="s">
        <v>4606</v>
      </c>
      <c r="D967" s="1" t="s">
        <v>4607</v>
      </c>
      <c r="E967" s="1" t="s">
        <v>4608</v>
      </c>
      <c r="F967" s="4" t="s">
        <v>5267</v>
      </c>
      <c r="G967" s="1" t="s">
        <v>17</v>
      </c>
      <c r="H967" s="1" t="s">
        <v>18</v>
      </c>
      <c r="I967" s="1" t="s">
        <v>19</v>
      </c>
      <c r="J967" s="1" t="s">
        <v>4609</v>
      </c>
      <c r="K967" s="1" t="s">
        <v>21</v>
      </c>
      <c r="L967" s="1" t="str">
        <f>HYPERLINK("https://files.afu.se/Downloads/Transcripts/Fade%20to%20Black%20(Jimmy%20Church)/2014 11 11 - FADE TO BLACK Radio - Ep.149 FADE to BLACK Jimmy Church w  Chad Lewis in a Haunted Graveyard LIVE on air_TUZc8LqbICM - transcript (automated).pdf","Transcript Link")</f>
        <v>Transcript Link</v>
      </c>
      <c r="M967" s="2" t="str">
        <f>HYPERLINK("https://files.afu.se/Downloads/Transcripts/Fade%20to%20Black%20(Jimmy%20Church)/2014 11 11 - FADE TO BLACK Radio - Ep.149 FADE to BLACK Jimmy Church w  Chad Lewis in a Haunted Graveyard LIVE on air_TUZc8LqbICM - transcript (automated).pdf","Transcript Link")</f>
        <v>Transcript Link</v>
      </c>
    </row>
    <row r="968" spans="1:13" ht="165">
      <c r="A968" s="1" t="s">
        <v>4605</v>
      </c>
      <c r="B968" s="1" t="s">
        <v>13</v>
      </c>
      <c r="C968" s="4" t="s">
        <v>4610</v>
      </c>
      <c r="D968" s="1" t="s">
        <v>4611</v>
      </c>
      <c r="E968" s="1" t="s">
        <v>4612</v>
      </c>
      <c r="F968" s="4" t="s">
        <v>5267</v>
      </c>
      <c r="G968" s="1" t="s">
        <v>17</v>
      </c>
      <c r="H968" s="1" t="s">
        <v>18</v>
      </c>
      <c r="I968" s="1" t="s">
        <v>19</v>
      </c>
      <c r="J968" s="1" t="s">
        <v>4613</v>
      </c>
      <c r="K968" s="1" t="s">
        <v>21</v>
      </c>
      <c r="L968" s="1" t="str">
        <f>HYPERLINK("https://files.afu.se/Downloads/Transcripts/Fade%20to%20Black%20(Jimmy%20Church)/2014 11 11 - FADE TO BLACK Radio - Ep.148 FADE to BLACK Jimmy Church w  Linda Godfrey, Monsters in America LIVE on air_by73c5-dq_Y - transcript (automated).pdf","Transcript Link")</f>
        <v>Transcript Link</v>
      </c>
      <c r="M968" s="2" t="str">
        <f>HYPERLINK("https://files.afu.se/Downloads/Transcripts/Fade%20to%20Black%20(Jimmy%20Church)/2014 11 11 - FADE TO BLACK Radio - Ep.148 FADE to BLACK Jimmy Church w  Linda Godfrey, Monsters in America LIVE on air_by73c5-dq_Y - transcript (automated).pdf","Transcript Link")</f>
        <v>Transcript Link</v>
      </c>
    </row>
    <row r="969" spans="1:13" ht="165">
      <c r="A969" s="1" t="s">
        <v>4614</v>
      </c>
      <c r="B969" s="1" t="s">
        <v>13</v>
      </c>
      <c r="C969" s="4" t="s">
        <v>4615</v>
      </c>
      <c r="D969" s="1" t="s">
        <v>4616</v>
      </c>
      <c r="E969" s="1" t="s">
        <v>4617</v>
      </c>
      <c r="F969" s="4" t="s">
        <v>5267</v>
      </c>
      <c r="G969" s="1" t="s">
        <v>17</v>
      </c>
      <c r="H969" s="1" t="s">
        <v>18</v>
      </c>
      <c r="I969" s="1" t="s">
        <v>19</v>
      </c>
      <c r="J969" s="1" t="s">
        <v>4618</v>
      </c>
      <c r="K969" s="1" t="s">
        <v>21</v>
      </c>
      <c r="L969" s="1" t="str">
        <f>HYPERLINK("https://files.afu.se/Downloads/Transcripts/Fade%20to%20Black%20(Jimmy%20Church)/2014 10 26 - FADE TO BLACK Radio - Ep.146 FADE to BLACK Jimmy Church w  Brien Foerster Megalithic Master LIVE on air_FyQI2Tmmfrk - transcript (automated).pdf","Transcript Link")</f>
        <v>Transcript Link</v>
      </c>
      <c r="M969" s="2" t="str">
        <f>HYPERLINK("https://files.afu.se/Downloads/Transcripts/Fade%20to%20Black%20(Jimmy%20Church)/2014 10 26 - FADE TO BLACK Radio - Ep.146 FADE to BLACK Jimmy Church w  Brien Foerster Megalithic Master LIVE on air_FyQI2Tmmfrk - transcript (automated).pdf","Transcript Link")</f>
        <v>Transcript Link</v>
      </c>
    </row>
    <row r="970" spans="1:13" ht="165">
      <c r="A970" s="1" t="s">
        <v>4614</v>
      </c>
      <c r="B970" s="1" t="s">
        <v>13</v>
      </c>
      <c r="C970" s="4" t="s">
        <v>4619</v>
      </c>
      <c r="D970" s="1" t="s">
        <v>4620</v>
      </c>
      <c r="E970" s="1" t="s">
        <v>4621</v>
      </c>
      <c r="F970" s="4" t="s">
        <v>5267</v>
      </c>
      <c r="G970" s="1" t="s">
        <v>17</v>
      </c>
      <c r="H970" s="1" t="s">
        <v>18</v>
      </c>
      <c r="I970" s="1" t="s">
        <v>19</v>
      </c>
      <c r="J970" s="1" t="s">
        <v>4622</v>
      </c>
      <c r="K970" s="1" t="s">
        <v>21</v>
      </c>
      <c r="L970" s="1" t="str">
        <f>HYPERLINK("https://files.afu.se/Downloads/Transcripts/Fade%20to%20Black%20(Jimmy%20Church)/2014 10 26 - FADE TO BLACK Radio - Ep.145 FADE to BLACK Jimmy Church w  Ed Opperman, Mark Weinstein Current Events LIVE on air_4XJ-Ucmxcug - transcript (automated).pdf","Transcript Link")</f>
        <v>Transcript Link</v>
      </c>
      <c r="M970" s="2" t="str">
        <f>HYPERLINK("https://files.afu.se/Downloads/Transcripts/Fade%20to%20Black%20(Jimmy%20Church)/2014 10 26 - FADE TO BLACK Radio - Ep.145 FADE to BLACK Jimmy Church w  Ed Opperman, Mark Weinstein Current Events LIVE on air_4XJ-Ucmxcug - transcript (automated).pdf","Transcript Link")</f>
        <v>Transcript Link</v>
      </c>
    </row>
    <row r="971" spans="1:13" ht="165">
      <c r="A971" s="1" t="s">
        <v>4623</v>
      </c>
      <c r="B971" s="1" t="s">
        <v>13</v>
      </c>
      <c r="C971" s="4" t="s">
        <v>4624</v>
      </c>
      <c r="D971" s="1" t="s">
        <v>4625</v>
      </c>
      <c r="E971" s="1" t="s">
        <v>4626</v>
      </c>
      <c r="F971" s="4" t="s">
        <v>5267</v>
      </c>
      <c r="G971" s="1" t="s">
        <v>17</v>
      </c>
      <c r="H971" s="1" t="s">
        <v>18</v>
      </c>
      <c r="I971" s="1" t="s">
        <v>19</v>
      </c>
      <c r="J971" s="1" t="s">
        <v>4627</v>
      </c>
      <c r="K971" s="1" t="s">
        <v>21</v>
      </c>
      <c r="L971" s="1" t="str">
        <f>HYPERLINK("https://files.afu.se/Downloads/Transcripts/Fade%20to%20Black%20(Jimmy%20Church)/2014 10 25 - FADE TO BLACK Radio - Ep.144 FADE to BLACK Jimmy Church w  Thom Reed, Travis Walton, Cherri Allfrey UFO LIVE on are_1Q4R1-AFJ78 - transcript (automated).pdf","Transcript Link")</f>
        <v>Transcript Link</v>
      </c>
      <c r="M971" s="2" t="str">
        <f>HYPERLINK("https://files.afu.se/Downloads/Transcripts/Fade%20to%20Black%20(Jimmy%20Church)/2014 10 25 - FADE TO BLACK Radio - Ep.144 FADE to BLACK Jimmy Church w  Thom Reed, Travis Walton, Cherri Allfrey UFO LIVE on are_1Q4R1-AFJ78 - transcript (automated).pdf","Transcript Link")</f>
        <v>Transcript Link</v>
      </c>
    </row>
    <row r="972" spans="1:13" ht="165">
      <c r="A972" s="1" t="s">
        <v>4628</v>
      </c>
      <c r="B972" s="1" t="s">
        <v>13</v>
      </c>
      <c r="C972" s="4" t="s">
        <v>4629</v>
      </c>
      <c r="D972" s="1" t="s">
        <v>4630</v>
      </c>
      <c r="E972" s="1" t="s">
        <v>4631</v>
      </c>
      <c r="F972" s="4" t="s">
        <v>5267</v>
      </c>
      <c r="G972" s="1" t="s">
        <v>17</v>
      </c>
      <c r="H972" s="1" t="s">
        <v>18</v>
      </c>
      <c r="I972" s="1" t="s">
        <v>19</v>
      </c>
      <c r="J972" s="1" t="s">
        <v>4632</v>
      </c>
      <c r="K972" s="1" t="s">
        <v>21</v>
      </c>
      <c r="L972" s="1" t="str">
        <f>HYPERLINK("https://files.afu.se/Downloads/Transcripts/Fade%20to%20Black%20(Jimmy%20Church)/2014 10 19 - FADE TO BLACK Radio - Ep.142 FADE to BLACK Jimmy Church w  Josh Reeves, The Global Reality LIVE on air_sRKaVNd9m70 - transcript (automated).pdf","Transcript Link")</f>
        <v>Transcript Link</v>
      </c>
      <c r="M972" s="2" t="str">
        <f>HYPERLINK("https://files.afu.se/Downloads/Transcripts/Fade%20to%20Black%20(Jimmy%20Church)/2014 10 19 - FADE TO BLACK Radio - Ep.142 FADE to BLACK Jimmy Church w  Josh Reeves, The Global Reality LIVE on air_sRKaVNd9m70 - transcript (automated).pdf","Transcript Link")</f>
        <v>Transcript Link</v>
      </c>
    </row>
    <row r="973" spans="1:13" ht="165">
      <c r="A973" s="1" t="s">
        <v>4628</v>
      </c>
      <c r="B973" s="1" t="s">
        <v>13</v>
      </c>
      <c r="C973" s="4" t="s">
        <v>4633</v>
      </c>
      <c r="D973" s="1" t="s">
        <v>4634</v>
      </c>
      <c r="E973" s="1" t="s">
        <v>4635</v>
      </c>
      <c r="F973" s="4" t="s">
        <v>5267</v>
      </c>
      <c r="G973" s="1" t="s">
        <v>17</v>
      </c>
      <c r="H973" s="1" t="s">
        <v>18</v>
      </c>
      <c r="I973" s="1" t="s">
        <v>19</v>
      </c>
      <c r="J973" s="1" t="s">
        <v>4636</v>
      </c>
      <c r="K973" s="1" t="s">
        <v>21</v>
      </c>
      <c r="L973" s="1" t="str">
        <f>HYPERLINK("https://files.afu.se/Downloads/Transcripts/Fade%20to%20Black%20(Jimmy%20Church)/2014 10 19 - FADE TO BLACK Radio - Ep.141 FADE to BLACK Jimmy Church w  Butch Witkowski UFO Todd Sees LIVE on air_FP7RcuOyDh4 - transcript (automated).pdf","Transcript Link")</f>
        <v>Transcript Link</v>
      </c>
      <c r="M973" s="2" t="str">
        <f>HYPERLINK("https://files.afu.se/Downloads/Transcripts/Fade%20to%20Black%20(Jimmy%20Church)/2014 10 19 - FADE TO BLACK Radio - Ep.141 FADE to BLACK Jimmy Church w  Butch Witkowski UFO Todd Sees LIVE on air_FP7RcuOyDh4 - transcript (automated).pdf","Transcript Link")</f>
        <v>Transcript Link</v>
      </c>
    </row>
    <row r="974" spans="1:13" ht="165">
      <c r="A974" s="1" t="s">
        <v>4628</v>
      </c>
      <c r="B974" s="1" t="s">
        <v>13</v>
      </c>
      <c r="C974" s="4" t="s">
        <v>4637</v>
      </c>
      <c r="D974" s="1" t="s">
        <v>4638</v>
      </c>
      <c r="E974" s="1" t="s">
        <v>4639</v>
      </c>
      <c r="F974" s="4" t="s">
        <v>5267</v>
      </c>
      <c r="G974" s="1" t="s">
        <v>17</v>
      </c>
      <c r="H974" s="1" t="s">
        <v>18</v>
      </c>
      <c r="I974" s="1" t="s">
        <v>19</v>
      </c>
      <c r="J974" s="1" t="s">
        <v>4640</v>
      </c>
      <c r="K974" s="1" t="s">
        <v>21</v>
      </c>
      <c r="L974" s="1" t="str">
        <f>HYPERLINK("https://files.afu.se/Downloads/Transcripts/Fade%20to%20Black%20(Jimmy%20Church)/2014 10 19 - FADE TO BLACK Radio - Ep.140 FADE to BLACK Jimmy Church w  Bruce Maccabee UFO Images LIVE on air_UTsDMHAj_wM - transcript (automated).pdf","Transcript Link")</f>
        <v>Transcript Link</v>
      </c>
      <c r="M974" s="2" t="str">
        <f>HYPERLINK("https://files.afu.se/Downloads/Transcripts/Fade%20to%20Black%20(Jimmy%20Church)/2014 10 19 - FADE TO BLACK Radio - Ep.140 FADE to BLACK Jimmy Church w  Bruce Maccabee UFO Images LIVE on air_UTsDMHAj_wM - transcript (automated).pdf","Transcript Link")</f>
        <v>Transcript Link</v>
      </c>
    </row>
    <row r="975" spans="1:13" ht="165">
      <c r="A975" s="1" t="s">
        <v>4641</v>
      </c>
      <c r="B975" s="1" t="s">
        <v>13</v>
      </c>
      <c r="C975" s="4" t="s">
        <v>4642</v>
      </c>
      <c r="D975" s="1" t="s">
        <v>4643</v>
      </c>
      <c r="E975" s="1" t="s">
        <v>4644</v>
      </c>
      <c r="F975" s="4" t="s">
        <v>5267</v>
      </c>
      <c r="G975" s="1" t="s">
        <v>17</v>
      </c>
      <c r="H975" s="1" t="s">
        <v>18</v>
      </c>
      <c r="I975" s="1" t="s">
        <v>19</v>
      </c>
      <c r="J975" s="1" t="s">
        <v>4645</v>
      </c>
      <c r="K975" s="1" t="s">
        <v>21</v>
      </c>
      <c r="L975" s="1" t="str">
        <f>HYPERLINK("https://files.afu.se/Downloads/Transcripts/Fade%20to%20Black%20(Jimmy%20Church)/2014 10 15 - FADE TO BLACK Radio - Ep.139 FADE to BLACK Jimmy Church w  Scott Wolter, America Unearthed LIVE on air_RqQBDCGLphk - transcript (automated).pdf","Transcript Link")</f>
        <v>Transcript Link</v>
      </c>
      <c r="M975" s="2" t="str">
        <f>HYPERLINK("https://files.afu.se/Downloads/Transcripts/Fade%20to%20Black%20(Jimmy%20Church)/2014 10 15 - FADE TO BLACK Radio - Ep.139 FADE to BLACK Jimmy Church w  Scott Wolter, America Unearthed LIVE on air_RqQBDCGLphk - transcript (automated).pdf","Transcript Link")</f>
        <v>Transcript Link</v>
      </c>
    </row>
    <row r="976" spans="1:13" ht="165">
      <c r="A976" s="1" t="s">
        <v>4646</v>
      </c>
      <c r="B976" s="1" t="s">
        <v>13</v>
      </c>
      <c r="C976" s="4" t="s">
        <v>4647</v>
      </c>
      <c r="D976" s="1" t="s">
        <v>4648</v>
      </c>
      <c r="E976" s="1" t="s">
        <v>4649</v>
      </c>
      <c r="F976" s="4" t="s">
        <v>5267</v>
      </c>
      <c r="G976" s="1" t="s">
        <v>17</v>
      </c>
      <c r="H976" s="1" t="s">
        <v>18</v>
      </c>
      <c r="I976" s="1" t="s">
        <v>19</v>
      </c>
      <c r="J976" s="1" t="s">
        <v>4650</v>
      </c>
      <c r="K976" s="1" t="s">
        <v>21</v>
      </c>
      <c r="L976" s="1" t="str">
        <f>HYPERLINK("https://files.afu.se/Downloads/Transcripts/Fade%20to%20Black%20(Jimmy%20Church)/2014 10 13 - FADE TO BLACK Radio - Ep.138 FADE to BLACK Jimmy Church w  Graham Hancock, The Interview LIVE on air_q8TRM80qhdc - transcript (automated).pdf","Transcript Link")</f>
        <v>Transcript Link</v>
      </c>
      <c r="M976" s="2" t="str">
        <f>HYPERLINK("https://files.afu.se/Downloads/Transcripts/Fade%20to%20Black%20(Jimmy%20Church)/2014 10 13 - FADE TO BLACK Radio - Ep.138 FADE to BLACK Jimmy Church w  Graham Hancock, The Interview LIVE on air_q8TRM80qhdc - transcript (automated).pdf","Transcript Link")</f>
        <v>Transcript Link</v>
      </c>
    </row>
    <row r="977" spans="1:13" ht="165">
      <c r="A977" s="1" t="s">
        <v>4646</v>
      </c>
      <c r="B977" s="1" t="s">
        <v>13</v>
      </c>
      <c r="C977" s="4" t="s">
        <v>4651</v>
      </c>
      <c r="D977" s="1" t="s">
        <v>4652</v>
      </c>
      <c r="E977" s="1" t="s">
        <v>4653</v>
      </c>
      <c r="F977" s="4" t="s">
        <v>5267</v>
      </c>
      <c r="G977" s="1" t="s">
        <v>17</v>
      </c>
      <c r="H977" s="1" t="s">
        <v>18</v>
      </c>
      <c r="I977" s="1" t="s">
        <v>19</v>
      </c>
      <c r="J977" s="1" t="s">
        <v>4654</v>
      </c>
      <c r="K977" s="1" t="s">
        <v>21</v>
      </c>
      <c r="L977" s="1" t="str">
        <f>HYPERLINK("https://files.afu.se/Downloads/Transcripts/Fade%20to%20Black%20(Jimmy%20Church)/2014 10 13 - FADE TO BLACK Radio - Ep.137 FADE to BLACK Jimmy Church w  LA Marzulli, Rick Shaw UFO Nephilim LIVE on air_ODnZx-8UM9Y - transcript (automated).pdf","Transcript Link")</f>
        <v>Transcript Link</v>
      </c>
      <c r="M977" s="2" t="str">
        <f>HYPERLINK("https://files.afu.se/Downloads/Transcripts/Fade%20to%20Black%20(Jimmy%20Church)/2014 10 13 - FADE TO BLACK Radio - Ep.137 FADE to BLACK Jimmy Church w  LA Marzulli, Rick Shaw UFO Nephilim LIVE on air_ODnZx-8UM9Y - transcript (automated).pdf","Transcript Link")</f>
        <v>Transcript Link</v>
      </c>
    </row>
    <row r="978" spans="1:13" ht="165">
      <c r="A978" s="1" t="s">
        <v>4655</v>
      </c>
      <c r="B978" s="1" t="s">
        <v>13</v>
      </c>
      <c r="C978" s="4" t="s">
        <v>4656</v>
      </c>
      <c r="D978" s="1" t="s">
        <v>4657</v>
      </c>
      <c r="E978" s="1" t="s">
        <v>4658</v>
      </c>
      <c r="F978" s="4" t="s">
        <v>5267</v>
      </c>
      <c r="G978" s="1" t="s">
        <v>17</v>
      </c>
      <c r="H978" s="1" t="s">
        <v>18</v>
      </c>
      <c r="I978" s="1" t="s">
        <v>19</v>
      </c>
      <c r="J978" s="1" t="s">
        <v>4659</v>
      </c>
      <c r="K978" s="1" t="s">
        <v>21</v>
      </c>
      <c r="L978" s="1" t="str">
        <f>HYPERLINK("https://files.afu.se/Downloads/Transcripts/Fade%20to%20Black%20(Jimmy%20Church)/2014 10 08 - FADE TO BLACK Radio - Ep.135 FADE to BLACK Jimmy Church w  Freeman Weird Stuff UFO LIVE on air_Tyw1tQFD3-Q - transcript (automated).pdf","Transcript Link")</f>
        <v>Transcript Link</v>
      </c>
      <c r="M978" s="2" t="str">
        <f>HYPERLINK("https://files.afu.se/Downloads/Transcripts/Fade%20to%20Black%20(Jimmy%20Church)/2014 10 08 - FADE TO BLACK Radio - Ep.135 FADE to BLACK Jimmy Church w  Freeman Weird Stuff UFO LIVE on air_Tyw1tQFD3-Q - transcript (automated).pdf","Transcript Link")</f>
        <v>Transcript Link</v>
      </c>
    </row>
    <row r="979" spans="1:13" ht="165">
      <c r="A979" s="1" t="s">
        <v>4660</v>
      </c>
      <c r="B979" s="1" t="s">
        <v>13</v>
      </c>
      <c r="C979" s="4" t="s">
        <v>4661</v>
      </c>
      <c r="D979" s="1" t="s">
        <v>4662</v>
      </c>
      <c r="E979" s="1" t="s">
        <v>4663</v>
      </c>
      <c r="F979" s="4" t="s">
        <v>5267</v>
      </c>
      <c r="G979" s="1" t="s">
        <v>17</v>
      </c>
      <c r="H979" s="1" t="s">
        <v>18</v>
      </c>
      <c r="I979" s="1" t="s">
        <v>19</v>
      </c>
      <c r="J979" s="1" t="s">
        <v>4664</v>
      </c>
      <c r="K979" s="1" t="s">
        <v>21</v>
      </c>
      <c r="L979" s="1" t="str">
        <f>HYPERLINK("https://files.afu.se/Downloads/Transcripts/Fade%20to%20Black%20(Jimmy%20Church)/2014 10 03 - FADE TO BLACK Radio - Ep.134 FADE to BLACK Jimmy Church w  Dr. Heather Lynn, Ur Iraq LIVE on air_OlurmrNeR4Y - transcript (automated).pdf","Transcript Link")</f>
        <v>Transcript Link</v>
      </c>
      <c r="M979" s="2" t="str">
        <f>HYPERLINK("https://files.afu.se/Downloads/Transcripts/Fade%20to%20Black%20(Jimmy%20Church)/2014 10 03 - FADE TO BLACK Radio - Ep.134 FADE to BLACK Jimmy Church w  Dr. Heather Lynn, Ur Iraq LIVE on air_OlurmrNeR4Y - transcript (automated).pdf","Transcript Link")</f>
        <v>Transcript Link</v>
      </c>
    </row>
    <row r="980" spans="1:13" ht="165">
      <c r="A980" s="1" t="s">
        <v>4665</v>
      </c>
      <c r="B980" s="1" t="s">
        <v>13</v>
      </c>
      <c r="C980" s="4" t="s">
        <v>4666</v>
      </c>
      <c r="D980" s="1" t="s">
        <v>4667</v>
      </c>
      <c r="E980" s="1" t="s">
        <v>4668</v>
      </c>
      <c r="F980" s="4" t="s">
        <v>5267</v>
      </c>
      <c r="G980" s="1" t="s">
        <v>17</v>
      </c>
      <c r="H980" s="1" t="s">
        <v>18</v>
      </c>
      <c r="I980" s="1" t="s">
        <v>19</v>
      </c>
      <c r="J980" s="1" t="s">
        <v>4669</v>
      </c>
      <c r="K980" s="1" t="s">
        <v>21</v>
      </c>
      <c r="L980" s="1" t="str">
        <f>HYPERLINK("https://files.afu.se/Downloads/Transcripts/Fade%20to%20Black%20(Jimmy%20Church)/2014 10 02 - FADE TO BLACK Radio - Ep.133 FADE to BLACK Jimmy Church w  Peter Levenda, Secret Space Program LIVE on air_XY6eA0GaYb8 - transcript (automated).pdf","Transcript Link")</f>
        <v>Transcript Link</v>
      </c>
      <c r="M980" s="2" t="str">
        <f>HYPERLINK("https://files.afu.se/Downloads/Transcripts/Fade%20to%20Black%20(Jimmy%20Church)/2014 10 02 - FADE TO BLACK Radio - Ep.133 FADE to BLACK Jimmy Church w  Peter Levenda, Secret Space Program LIVE on air_XY6eA0GaYb8 - transcript (automated).pdf","Transcript Link")</f>
        <v>Transcript Link</v>
      </c>
    </row>
    <row r="981" spans="1:13" ht="165">
      <c r="A981" s="1" t="s">
        <v>4670</v>
      </c>
      <c r="B981" s="1" t="s">
        <v>13</v>
      </c>
      <c r="C981" s="4" t="s">
        <v>4671</v>
      </c>
      <c r="D981" s="1" t="s">
        <v>4672</v>
      </c>
      <c r="E981" s="1" t="s">
        <v>4673</v>
      </c>
      <c r="F981" s="4" t="s">
        <v>5267</v>
      </c>
      <c r="G981" s="1" t="s">
        <v>17</v>
      </c>
      <c r="H981" s="1" t="s">
        <v>18</v>
      </c>
      <c r="I981" s="1" t="s">
        <v>19</v>
      </c>
      <c r="J981" s="1" t="s">
        <v>4674</v>
      </c>
      <c r="K981" s="1" t="s">
        <v>21</v>
      </c>
      <c r="L981" s="1" t="str">
        <f>HYPERLINK("https://files.afu.se/Downloads/Transcripts/Fade%20to%20Black%20(Jimmy%20Church)/2014 09 28 - FADE TO BLACK Radio - Ep.132 FADE to BLACK Jimmy Church FADERNIGHT 9-25-14 LIVE on air_bAGVmXhWkrA - transcript (automated).pdf","Transcript Link")</f>
        <v>Transcript Link</v>
      </c>
      <c r="M981" s="2" t="str">
        <f>HYPERLINK("https://files.afu.se/Downloads/Transcripts/Fade%20to%20Black%20(Jimmy%20Church)/2014 09 28 - FADE TO BLACK Radio - Ep.132 FADE to BLACK Jimmy Church FADERNIGHT 9-25-14 LIVE on air_bAGVmXhWkrA - transcript (automated).pdf","Transcript Link")</f>
        <v>Transcript Link</v>
      </c>
    </row>
    <row r="982" spans="1:13" ht="165">
      <c r="A982" s="1" t="s">
        <v>4675</v>
      </c>
      <c r="B982" s="1" t="s">
        <v>13</v>
      </c>
      <c r="C982" s="4" t="s">
        <v>4676</v>
      </c>
      <c r="D982" s="1" t="s">
        <v>4677</v>
      </c>
      <c r="E982" s="1" t="s">
        <v>4678</v>
      </c>
      <c r="F982" s="4" t="s">
        <v>5267</v>
      </c>
      <c r="G982" s="1" t="s">
        <v>17</v>
      </c>
      <c r="H982" s="1" t="s">
        <v>18</v>
      </c>
      <c r="I982" s="1" t="s">
        <v>19</v>
      </c>
      <c r="J982" s="1" t="s">
        <v>4679</v>
      </c>
      <c r="K982" s="1" t="s">
        <v>21</v>
      </c>
      <c r="L982" s="1" t="str">
        <f>HYPERLINK("https://files.afu.se/Downloads/Transcripts/Fade%20to%20Black%20(Jimmy%20Church)/2014 09 27 - FADE TO BLACK Radio - Ep.130 FADE to BLACK Jimmy Church w  James Swagger, Bosnian Pyramids LIVE on air_SFXVA2nOrfs - transcript (automated).pdf","Transcript Link")</f>
        <v>Transcript Link</v>
      </c>
      <c r="M982" s="2" t="str">
        <f>HYPERLINK("https://files.afu.se/Downloads/Transcripts/Fade%20to%20Black%20(Jimmy%20Church)/2014 09 27 - FADE TO BLACK Radio - Ep.130 FADE to BLACK Jimmy Church w  James Swagger, Bosnian Pyramids LIVE on air_SFXVA2nOrfs - transcript (automated).pdf","Transcript Link")</f>
        <v>Transcript Link</v>
      </c>
    </row>
    <row r="983" spans="1:13" ht="165">
      <c r="A983" s="1" t="s">
        <v>4675</v>
      </c>
      <c r="B983" s="1" t="s">
        <v>13</v>
      </c>
      <c r="C983" s="4" t="s">
        <v>4680</v>
      </c>
      <c r="D983" s="1" t="s">
        <v>4681</v>
      </c>
      <c r="E983" s="1" t="s">
        <v>4682</v>
      </c>
      <c r="F983" s="4" t="s">
        <v>5267</v>
      </c>
      <c r="G983" s="1" t="s">
        <v>17</v>
      </c>
      <c r="H983" s="1" t="s">
        <v>18</v>
      </c>
      <c r="I983" s="1" t="s">
        <v>19</v>
      </c>
      <c r="J983" s="1" t="s">
        <v>4683</v>
      </c>
      <c r="K983" s="1" t="s">
        <v>21</v>
      </c>
      <c r="L983" s="1" t="str">
        <f>HYPERLINK("https://files.afu.se/Downloads/Transcripts/Fade%20to%20Black%20(Jimmy%20Church)/2014 09 27 - FADE TO BLACK Radio - Ep.129 FADE to BLACK Jimmy Church w  Dr. Richard Alan Miller THE REAL X-Files LIVE on air_mj_NTMVXZss - transcript (automated).pdf","Transcript Link")</f>
        <v>Transcript Link</v>
      </c>
      <c r="M983" s="2" t="str">
        <f>HYPERLINK("https://files.afu.se/Downloads/Transcripts/Fade%20to%20Black%20(Jimmy%20Church)/2014 09 27 - FADE TO BLACK Radio - Ep.129 FADE to BLACK Jimmy Church w  Dr. Richard Alan Miller THE REAL X-Files LIVE on air_mj_NTMVXZss - transcript (automated).pdf","Transcript Link")</f>
        <v>Transcript Link</v>
      </c>
    </row>
    <row r="984" spans="1:13" ht="165">
      <c r="A984" s="1" t="s">
        <v>4684</v>
      </c>
      <c r="B984" s="1" t="s">
        <v>13</v>
      </c>
      <c r="C984" s="4" t="s">
        <v>4685</v>
      </c>
      <c r="D984" s="1" t="s">
        <v>4686</v>
      </c>
      <c r="E984" s="1" t="s">
        <v>4687</v>
      </c>
      <c r="F984" s="4" t="s">
        <v>5267</v>
      </c>
      <c r="G984" s="1" t="s">
        <v>17</v>
      </c>
      <c r="H984" s="1" t="s">
        <v>18</v>
      </c>
      <c r="I984" s="1" t="s">
        <v>19</v>
      </c>
      <c r="J984" s="1" t="s">
        <v>4688</v>
      </c>
      <c r="K984" s="1" t="s">
        <v>21</v>
      </c>
      <c r="L984" s="1" t="str">
        <f>HYPERLINK("https://files.afu.se/Downloads/Transcripts/Fade%20to%20Black%20(Jimmy%20Church)/2014 09 24 - FADE TO BLACK Radio - Ep.122 FADE to BLACK Jimmy Church w  Bryan JL Glass, Michael Oeming Area 51 Caller LIVE on air_d9hesC9qw74 - transcript (automated).pdf","Transcript Link")</f>
        <v>Transcript Link</v>
      </c>
      <c r="M984" s="2" t="str">
        <f>HYPERLINK("https://files.afu.se/Downloads/Transcripts/Fade%20to%20Black%20(Jimmy%20Church)/2014 09 24 - FADE TO BLACK Radio - Ep.122 FADE to BLACK Jimmy Church w  Bryan JL Glass, Michael Oeming Area 51 Caller LIVE on air_d9hesC9qw74 - transcript (automated).pdf","Transcript Link")</f>
        <v>Transcript Link</v>
      </c>
    </row>
    <row r="985" spans="1:13" ht="165">
      <c r="A985" s="1" t="s">
        <v>4689</v>
      </c>
      <c r="B985" s="1" t="s">
        <v>13</v>
      </c>
      <c r="C985" s="4" t="s">
        <v>4690</v>
      </c>
      <c r="D985" s="1" t="s">
        <v>4691</v>
      </c>
      <c r="E985" s="1" t="s">
        <v>4692</v>
      </c>
      <c r="F985" s="4" t="s">
        <v>5267</v>
      </c>
      <c r="G985" s="1" t="s">
        <v>17</v>
      </c>
      <c r="H985" s="1" t="s">
        <v>18</v>
      </c>
      <c r="I985" s="1" t="s">
        <v>19</v>
      </c>
      <c r="J985" s="1" t="s">
        <v>4693</v>
      </c>
      <c r="K985" s="1" t="s">
        <v>21</v>
      </c>
      <c r="L985" s="1" t="str">
        <f>HYPERLINK("https://files.afu.se/Downloads/Transcripts/Fade%20to%20Black%20(Jimmy%20Church)/2014 09 23 - FADE TO BLACK Radio - Ep.124 FADE to BLACK Jimmy Church FADERNIGHT 9-11 Open-Lines Mike Bara LIVE on air_YUfQpG8y8gc - transcript (automated).pdf","Transcript Link")</f>
        <v>Transcript Link</v>
      </c>
      <c r="M985" s="2" t="str">
        <f>HYPERLINK("https://files.afu.se/Downloads/Transcripts/Fade%20to%20Black%20(Jimmy%20Church)/2014 09 23 - FADE TO BLACK Radio - Ep.124 FADE to BLACK Jimmy Church FADERNIGHT 9-11 Open-Lines Mike Bara LIVE on air_YUfQpG8y8gc - transcript (automated).pdf","Transcript Link")</f>
        <v>Transcript Link</v>
      </c>
    </row>
    <row r="986" spans="1:13" ht="165">
      <c r="A986" s="1" t="s">
        <v>4694</v>
      </c>
      <c r="B986" s="1" t="s">
        <v>13</v>
      </c>
      <c r="C986" s="4" t="s">
        <v>4695</v>
      </c>
      <c r="D986" s="1" t="s">
        <v>4696</v>
      </c>
      <c r="E986" s="1" t="s">
        <v>4697</v>
      </c>
      <c r="F986" s="4" t="s">
        <v>5267</v>
      </c>
      <c r="G986" s="1" t="s">
        <v>17</v>
      </c>
      <c r="H986" s="1" t="s">
        <v>18</v>
      </c>
      <c r="I986" s="1" t="s">
        <v>19</v>
      </c>
      <c r="J986" s="1" t="s">
        <v>4698</v>
      </c>
      <c r="K986" s="1" t="s">
        <v>21</v>
      </c>
      <c r="L986" s="1" t="str">
        <f>HYPERLINK("https://files.afu.se/Downloads/Transcripts/Fade%20to%20Black%20(Jimmy%20Church)/2014 09 22 - FADE TO BLACK Radio - Ep.128 FADE to BLACK Jimmy Church FADERNIGHT Open lines LIVE on air_7HtYfDgx1_U - transcript (automated).pdf","Transcript Link")</f>
        <v>Transcript Link</v>
      </c>
      <c r="M986" s="2" t="str">
        <f>HYPERLINK("https://files.afu.se/Downloads/Transcripts/Fade%20to%20Black%20(Jimmy%20Church)/2014 09 22 - FADE TO BLACK Radio - Ep.128 FADE to BLACK Jimmy Church FADERNIGHT Open lines LIVE on air_7HtYfDgx1_U - transcript (automated).pdf","Transcript Link")</f>
        <v>Transcript Link</v>
      </c>
    </row>
    <row r="987" spans="1:13" ht="165">
      <c r="A987" s="1" t="s">
        <v>4694</v>
      </c>
      <c r="B987" s="1" t="s">
        <v>13</v>
      </c>
      <c r="C987" s="4" t="s">
        <v>4699</v>
      </c>
      <c r="D987" s="1" t="s">
        <v>4700</v>
      </c>
      <c r="E987" s="1" t="s">
        <v>4701</v>
      </c>
      <c r="F987" s="4" t="s">
        <v>5267</v>
      </c>
      <c r="G987" s="1" t="s">
        <v>17</v>
      </c>
      <c r="H987" s="1" t="s">
        <v>18</v>
      </c>
      <c r="I987" s="1" t="s">
        <v>19</v>
      </c>
      <c r="J987" s="1" t="s">
        <v>4702</v>
      </c>
      <c r="K987" s="1" t="s">
        <v>21</v>
      </c>
      <c r="L987" s="1" t="str">
        <f>HYPERLINK("https://files.afu.se/Downloads/Transcripts/Fade%20to%20Black%20(Jimmy%20Church)/2014 09 22 - FADE TO BLACK Radio - Ep.127 FADE to BLACK Jimmy Church w  Grant Cameron UFO ROTY 2013 LIVE on air_SenK1A2qJh0 - transcript (automated).pdf","Transcript Link")</f>
        <v>Transcript Link</v>
      </c>
      <c r="M987" s="2" t="str">
        <f>HYPERLINK("https://files.afu.se/Downloads/Transcripts/Fade%20to%20Black%20(Jimmy%20Church)/2014 09 22 - FADE TO BLACK Radio - Ep.127 FADE to BLACK Jimmy Church w  Grant Cameron UFO ROTY 2013 LIVE on air_SenK1A2qJh0 - transcript (automated).pdf","Transcript Link")</f>
        <v>Transcript Link</v>
      </c>
    </row>
    <row r="988" spans="1:13" ht="165">
      <c r="A988" s="1" t="s">
        <v>4703</v>
      </c>
      <c r="B988" s="1" t="s">
        <v>13</v>
      </c>
      <c r="C988" s="4" t="s">
        <v>4704</v>
      </c>
      <c r="D988" s="1" t="s">
        <v>4705</v>
      </c>
      <c r="E988" s="1" t="s">
        <v>4706</v>
      </c>
      <c r="F988" s="4" t="s">
        <v>5267</v>
      </c>
      <c r="G988" s="1" t="s">
        <v>17</v>
      </c>
      <c r="H988" s="1" t="s">
        <v>18</v>
      </c>
      <c r="I988" s="1" t="s">
        <v>19</v>
      </c>
      <c r="J988" s="1" t="s">
        <v>4707</v>
      </c>
      <c r="K988" s="1" t="s">
        <v>21</v>
      </c>
      <c r="L988" s="1" t="str">
        <f>HYPERLINK("https://files.afu.se/Downloads/Transcripts/Fade%20to%20Black%20(Jimmy%20Church)/2014 09 21 - FADE TO BLACK Radio - Ep.126 FADE to BLACK Jimmy Church w  Courtney Brown 9-11 Remote Viewing LIVE on air_uvwWdu_phB4 - transcript (automated).pdf","Transcript Link")</f>
        <v>Transcript Link</v>
      </c>
      <c r="M988" s="2" t="str">
        <f>HYPERLINK("https://files.afu.se/Downloads/Transcripts/Fade%20to%20Black%20(Jimmy%20Church)/2014 09 21 - FADE TO BLACK Radio - Ep.126 FADE to BLACK Jimmy Church w  Courtney Brown 9-11 Remote Viewing LIVE on air_uvwWdu_phB4 - transcript (automated).pdf","Transcript Link")</f>
        <v>Transcript Link</v>
      </c>
    </row>
    <row r="989" spans="1:13" ht="165">
      <c r="A989" s="1" t="s">
        <v>4703</v>
      </c>
      <c r="B989" s="1" t="s">
        <v>13</v>
      </c>
      <c r="C989" s="4" t="s">
        <v>4708</v>
      </c>
      <c r="D989" s="1" t="s">
        <v>4709</v>
      </c>
      <c r="E989" s="1" t="s">
        <v>4710</v>
      </c>
      <c r="F989" s="4" t="s">
        <v>5267</v>
      </c>
      <c r="G989" s="1" t="s">
        <v>17</v>
      </c>
      <c r="H989" s="1" t="s">
        <v>18</v>
      </c>
      <c r="I989" s="1" t="s">
        <v>19</v>
      </c>
      <c r="J989" s="1" t="s">
        <v>4711</v>
      </c>
      <c r="K989" s="1" t="s">
        <v>21</v>
      </c>
      <c r="L989" s="1" t="str">
        <f>HYPERLINK("https://files.afu.se/Downloads/Transcripts/Fade%20to%20Black%20(Jimmy%20Church)/2014 09 21 - FADE TO BLACK Radio - Ep.125 FADE to BLACK Jimmy Church w  Micah Hanks UFO Mouth of the South LIVE on air__VTzJ7KIXTA - transcript (automated).pdf","Transcript Link")</f>
        <v>Transcript Link</v>
      </c>
      <c r="M989" s="2" t="str">
        <f>HYPERLINK("https://files.afu.se/Downloads/Transcripts/Fade%20to%20Black%20(Jimmy%20Church)/2014 09 21 - FADE TO BLACK Radio - Ep.125 FADE to BLACK Jimmy Church w  Micah Hanks UFO Mouth of the South LIVE on air__VTzJ7KIXTA - transcript (automated).pdf","Transcript Link")</f>
        <v>Transcript Link</v>
      </c>
    </row>
    <row r="990" spans="1:13" ht="165">
      <c r="A990" s="1" t="s">
        <v>4712</v>
      </c>
      <c r="B990" s="1" t="s">
        <v>13</v>
      </c>
      <c r="C990" s="4" t="s">
        <v>4713</v>
      </c>
      <c r="D990" s="1" t="s">
        <v>4714</v>
      </c>
      <c r="E990" s="1" t="s">
        <v>4715</v>
      </c>
      <c r="F990" s="4" t="s">
        <v>5267</v>
      </c>
      <c r="G990" s="1" t="s">
        <v>17</v>
      </c>
      <c r="H990" s="1" t="s">
        <v>18</v>
      </c>
      <c r="I990" s="1" t="s">
        <v>19</v>
      </c>
      <c r="J990" s="1" t="s">
        <v>4716</v>
      </c>
      <c r="K990" s="1" t="s">
        <v>21</v>
      </c>
      <c r="L990" s="1" t="str">
        <f>HYPERLINK("https://files.afu.se/Downloads/Transcripts/Fade%20to%20Black%20(Jimmy%20Church)/2014 09 16 - FADE TO BLACK Radio - Ep.123 FADE to BLACK Jimmy Church w  Phil Hendrie, Stanton Friedman UFO OG Guys LIVE on air_V3HedIdiBjk - transcript (automated).pdf","Transcript Link")</f>
        <v>Transcript Link</v>
      </c>
      <c r="M990" s="2" t="str">
        <f>HYPERLINK("https://files.afu.se/Downloads/Transcripts/Fade%20to%20Black%20(Jimmy%20Church)/2014 09 16 - FADE TO BLACK Radio - Ep.123 FADE to BLACK Jimmy Church w  Phil Hendrie, Stanton Friedman UFO OG Guys LIVE on air_V3HedIdiBjk - transcript (automated).pdf","Transcript Link")</f>
        <v>Transcript Link</v>
      </c>
    </row>
    <row r="991" spans="1:13" ht="165">
      <c r="A991" s="1" t="s">
        <v>4717</v>
      </c>
      <c r="B991" s="1" t="s">
        <v>13</v>
      </c>
      <c r="C991" s="4" t="s">
        <v>4718</v>
      </c>
      <c r="D991" s="1" t="s">
        <v>4719</v>
      </c>
      <c r="E991" s="1" t="s">
        <v>4720</v>
      </c>
      <c r="F991" s="4" t="s">
        <v>5267</v>
      </c>
      <c r="G991" s="1" t="s">
        <v>17</v>
      </c>
      <c r="H991" s="1" t="s">
        <v>18</v>
      </c>
      <c r="I991" s="1" t="s">
        <v>19</v>
      </c>
      <c r="J991" s="1" t="s">
        <v>4721</v>
      </c>
      <c r="K991" s="1" t="s">
        <v>21</v>
      </c>
      <c r="L991" s="1" t="str">
        <f>HYPERLINK("https://files.afu.se/Downloads/Transcripts/Fade%20to%20Black%20(Jimmy%20Church)/2014 09 15 - FADE TO BLACK Radio - Ep.121 FADE to BLACK Jimmy Church w  Graham Hancock, Kevin Randle UFO Lost History LIVE on air_7k28Ii2eatw - transcript (automated).pdf","Transcript Link")</f>
        <v>Transcript Link</v>
      </c>
      <c r="M991" s="2" t="str">
        <f>HYPERLINK("https://files.afu.se/Downloads/Transcripts/Fade%20to%20Black%20(Jimmy%20Church)/2014 09 15 - FADE TO BLACK Radio - Ep.121 FADE to BLACK Jimmy Church w  Graham Hancock, Kevin Randle UFO Lost History LIVE on air_7k28Ii2eatw - transcript (automated).pdf","Transcript Link")</f>
        <v>Transcript Link</v>
      </c>
    </row>
    <row r="992" spans="1:13" ht="165">
      <c r="A992" s="1" t="s">
        <v>4722</v>
      </c>
      <c r="B992" s="1" t="s">
        <v>13</v>
      </c>
      <c r="C992" s="4" t="s">
        <v>4723</v>
      </c>
      <c r="D992" s="1" t="s">
        <v>4724</v>
      </c>
      <c r="E992" s="1" t="s">
        <v>4725</v>
      </c>
      <c r="F992" s="4" t="s">
        <v>5267</v>
      </c>
      <c r="G992" s="1" t="s">
        <v>17</v>
      </c>
      <c r="H992" s="1" t="s">
        <v>18</v>
      </c>
      <c r="I992" s="1" t="s">
        <v>19</v>
      </c>
      <c r="J992" s="1" t="s">
        <v>4726</v>
      </c>
      <c r="K992" s="1" t="s">
        <v>21</v>
      </c>
      <c r="L992" s="1" t="str">
        <f>HYPERLINK("https://files.afu.se/Downloads/Transcripts/Fade%20to%20Black%20(Jimmy%20Church)/2014 09 11 - FADE TO BLACK Radio - The Area 51 Caller Returns! BREAKING UFO Conspiracy news! His Identity is REVEALED!_dFYkFUC_h1Y - transcript (automated).pdf","Transcript Link")</f>
        <v>Transcript Link</v>
      </c>
      <c r="M992" s="2" t="str">
        <f>HYPERLINK("https://files.afu.se/Downloads/Transcripts/Fade%20to%20Black%20(Jimmy%20Church)/2014 09 11 - FADE TO BLACK Radio - The Area 51 Caller Returns! BREAKING UFO Conspiracy news! His Identity is REVEALED!_dFYkFUC_h1Y - transcript (automated).pdf","Transcript Link")</f>
        <v>Transcript Link</v>
      </c>
    </row>
    <row r="993" spans="1:13" ht="165">
      <c r="A993" s="1" t="s">
        <v>4727</v>
      </c>
      <c r="B993" s="1" t="s">
        <v>13</v>
      </c>
      <c r="C993" s="4" t="s">
        <v>4728</v>
      </c>
      <c r="D993" s="1" t="s">
        <v>4729</v>
      </c>
      <c r="E993" s="1" t="s">
        <v>4730</v>
      </c>
      <c r="F993" s="4" t="s">
        <v>5267</v>
      </c>
      <c r="G993" s="1" t="s">
        <v>17</v>
      </c>
      <c r="H993" s="1" t="s">
        <v>18</v>
      </c>
      <c r="I993" s="1" t="s">
        <v>19</v>
      </c>
      <c r="J993" s="1" t="s">
        <v>4731</v>
      </c>
      <c r="K993" s="1" t="s">
        <v>21</v>
      </c>
      <c r="L993" s="1" t="str">
        <f>HYPERLINK("https://files.afu.se/Downloads/Transcripts/Fade%20to%20Black%20(Jimmy%20Church)/2014 09 06 - FADE TO BLACK Radio - Ep.120 FADE to BLACK Jimmy Church FADERNIGHT Open Lines 09-04-14 LIVE on air_1xA4y0sQeg0 - transcript (automated).pdf","Transcript Link")</f>
        <v>Transcript Link</v>
      </c>
      <c r="M993" s="2" t="str">
        <f>HYPERLINK("https://files.afu.se/Downloads/Transcripts/Fade%20to%20Black%20(Jimmy%20Church)/2014 09 06 - FADE TO BLACK Radio - Ep.120 FADE to BLACK Jimmy Church FADERNIGHT Open Lines 09-04-14 LIVE on air_1xA4y0sQeg0 - transcript (automated).pdf","Transcript Link")</f>
        <v>Transcript Link</v>
      </c>
    </row>
    <row r="994" spans="1:13" ht="165">
      <c r="A994" s="1" t="s">
        <v>4727</v>
      </c>
      <c r="B994" s="1" t="s">
        <v>13</v>
      </c>
      <c r="C994" s="4" t="s">
        <v>4732</v>
      </c>
      <c r="D994" s="1" t="s">
        <v>4733</v>
      </c>
      <c r="E994" s="1" t="s">
        <v>4734</v>
      </c>
      <c r="F994" s="4" t="s">
        <v>5267</v>
      </c>
      <c r="G994" s="1" t="s">
        <v>17</v>
      </c>
      <c r="H994" s="1" t="s">
        <v>18</v>
      </c>
      <c r="I994" s="1" t="s">
        <v>19</v>
      </c>
      <c r="J994" s="1" t="s">
        <v>4735</v>
      </c>
      <c r="K994" s="1" t="s">
        <v>21</v>
      </c>
      <c r="L994" s="1" t="str">
        <f>HYPERLINK("https://files.afu.se/Downloads/Transcripts/Fade%20to%20Black%20(Jimmy%20Church)/2014 09 06 - FADE TO BLACK Radio - Ep.119 FADE to BLACK Jimmy Church w  Jim Marrs Nazi UFOs Fourth Reich LIVE on air_Vv4vx3PyMs0 - transcript (automated).pdf","Transcript Link")</f>
        <v>Transcript Link</v>
      </c>
      <c r="M994" s="2" t="str">
        <f>HYPERLINK("https://files.afu.se/Downloads/Transcripts/Fade%20to%20Black%20(Jimmy%20Church)/2014 09 06 - FADE TO BLACK Radio - Ep.119 FADE to BLACK Jimmy Church w  Jim Marrs Nazi UFOs Fourth Reich LIVE on air_Vv4vx3PyMs0 - transcript (automated).pdf","Transcript Link")</f>
        <v>Transcript Link</v>
      </c>
    </row>
    <row r="995" spans="1:13" ht="165">
      <c r="A995" s="1" t="s">
        <v>4727</v>
      </c>
      <c r="B995" s="1" t="s">
        <v>13</v>
      </c>
      <c r="C995" s="4" t="s">
        <v>4736</v>
      </c>
      <c r="D995" s="1" t="s">
        <v>4737</v>
      </c>
      <c r="E995" s="1" t="s">
        <v>4738</v>
      </c>
      <c r="F995" s="4" t="s">
        <v>5267</v>
      </c>
      <c r="G995" s="1" t="s">
        <v>17</v>
      </c>
      <c r="H995" s="1" t="s">
        <v>18</v>
      </c>
      <c r="I995" s="1" t="s">
        <v>19</v>
      </c>
      <c r="J995" s="1" t="s">
        <v>4739</v>
      </c>
      <c r="K995" s="1" t="s">
        <v>21</v>
      </c>
      <c r="L995" s="1" t="str">
        <f>HYPERLINK("https://files.afu.se/Downloads/Transcripts/Fade%20to%20Black%20(Jimmy%20Church)/2014 09 06 - FADE TO BLACK Radio - Ep.118 FADE to BLACK Jimmy Church w  Joe Fex Nazi UFO Images LIVE on air_b2gxuJXtTHI - transcript (automated).pdf","Transcript Link")</f>
        <v>Transcript Link</v>
      </c>
      <c r="M995" s="2" t="str">
        <f>HYPERLINK("https://files.afu.se/Downloads/Transcripts/Fade%20to%20Black%20(Jimmy%20Church)/2014 09 06 - FADE TO BLACK Radio - Ep.118 FADE to BLACK Jimmy Church w  Joe Fex Nazi UFO Images LIVE on air_b2gxuJXtTHI - transcript (automated).pdf","Transcript Link")</f>
        <v>Transcript Link</v>
      </c>
    </row>
    <row r="996" spans="1:13" ht="165">
      <c r="A996" s="1" t="s">
        <v>4727</v>
      </c>
      <c r="B996" s="1" t="s">
        <v>13</v>
      </c>
      <c r="C996" s="4" t="s">
        <v>4740</v>
      </c>
      <c r="D996" s="1" t="s">
        <v>4741</v>
      </c>
      <c r="E996" s="1" t="s">
        <v>4742</v>
      </c>
      <c r="F996" s="4" t="s">
        <v>5267</v>
      </c>
      <c r="G996" s="1" t="s">
        <v>17</v>
      </c>
      <c r="H996" s="1" t="s">
        <v>18</v>
      </c>
      <c r="I996" s="1" t="s">
        <v>19</v>
      </c>
      <c r="J996" s="1" t="s">
        <v>4743</v>
      </c>
      <c r="K996" s="1" t="s">
        <v>21</v>
      </c>
      <c r="L996" s="1" t="str">
        <f>HYPERLINK("https://files.afu.se/Downloads/Transcripts/Fade%20to%20Black%20(Jimmy%20Church)/2014 09 06 - FADE TO BLACK Radio - Ep.117 FADE to BLACK Jimmy Church w  Harry Cooper Hitler in Argentina Sharkhunters LIVE on air_2vgARDtP_jA - transcript (automated).pdf","Transcript Link")</f>
        <v>Transcript Link</v>
      </c>
      <c r="M996" s="2" t="str">
        <f>HYPERLINK("https://files.afu.se/Downloads/Transcripts/Fade%20to%20Black%20(Jimmy%20Church)/2014 09 06 - FADE TO BLACK Radio - Ep.117 FADE to BLACK Jimmy Church w  Harry Cooper Hitler in Argentina Sharkhunters LIVE on air_2vgARDtP_jA - transcript (automated).pdf","Transcript Link")</f>
        <v>Transcript Link</v>
      </c>
    </row>
    <row r="997" spans="1:13" ht="165">
      <c r="A997" s="1" t="s">
        <v>4744</v>
      </c>
      <c r="B997" s="1" t="s">
        <v>13</v>
      </c>
      <c r="C997" s="4" t="s">
        <v>4745</v>
      </c>
      <c r="D997" s="1" t="s">
        <v>4746</v>
      </c>
      <c r="E997" s="1" t="s">
        <v>4747</v>
      </c>
      <c r="F997" s="4" t="s">
        <v>5267</v>
      </c>
      <c r="G997" s="1" t="s">
        <v>17</v>
      </c>
      <c r="H997" s="1" t="s">
        <v>18</v>
      </c>
      <c r="I997" s="1" t="s">
        <v>19</v>
      </c>
      <c r="J997" s="1" t="s">
        <v>4748</v>
      </c>
      <c r="K997" s="1" t="s">
        <v>21</v>
      </c>
      <c r="L997" s="1" t="str">
        <f>HYPERLINK("https://files.afu.se/Downloads/Transcripts/Fade%20to%20Black%20(Jimmy%20Church)/2014 09 01 - FADE TO BLACK Radio - Ep.115 FADE to BLACK Jimmy Church w  Don Schmitt ROSWELL 2 UFO LIVE on air_HNMf6s0nsn8 - transcript (automated).pdf","Transcript Link")</f>
        <v>Transcript Link</v>
      </c>
      <c r="M997" s="2" t="str">
        <f>HYPERLINK("https://files.afu.se/Downloads/Transcripts/Fade%20to%20Black%20(Jimmy%20Church)/2014 09 01 - FADE TO BLACK Radio - Ep.115 FADE to BLACK Jimmy Church w  Don Schmitt ROSWELL 2 UFO LIVE on air_HNMf6s0nsn8 - transcript (automated).pdf","Transcript Link")</f>
        <v>Transcript Link</v>
      </c>
    </row>
    <row r="998" spans="1:13" ht="180">
      <c r="A998" s="1" t="s">
        <v>4744</v>
      </c>
      <c r="B998" s="1" t="s">
        <v>13</v>
      </c>
      <c r="C998" s="4" t="s">
        <v>4749</v>
      </c>
      <c r="D998" s="1" t="s">
        <v>4750</v>
      </c>
      <c r="E998" s="1" t="s">
        <v>4751</v>
      </c>
      <c r="F998" s="4" t="s">
        <v>5267</v>
      </c>
      <c r="G998" s="1" t="s">
        <v>17</v>
      </c>
      <c r="H998" s="1" t="s">
        <v>18</v>
      </c>
      <c r="I998" s="1" t="s">
        <v>19</v>
      </c>
      <c r="J998" s="1" t="s">
        <v>4752</v>
      </c>
      <c r="K998" s="1" t="s">
        <v>21</v>
      </c>
      <c r="L998" s="1" t="str">
        <f>HYPERLINK("https://files.afu.se/Downloads/Transcripts/Fade%20to%20Black%20(Jimmy%20Church)/2014 09 01 - FADE TO BLACK Radio - Ep.116 FADE to BLACK Jimmy Church FADERNIGHT UFO Open Lines 08-28-14 LIVE on air_1lQcoFHYCJ4 - transcript (automated).pdf","Transcript Link")</f>
        <v>Transcript Link</v>
      </c>
      <c r="M998" s="2" t="str">
        <f>HYPERLINK("https://files.afu.se/Downloads/Transcripts/Fade%20to%20Black%20(Jimmy%20Church)/2014 09 01 - FADE TO BLACK Radio - Ep.116 FADE to BLACK Jimmy Church FADERNIGHT UFO Open Lines 08-28-14 LIVE on air_1lQcoFHYCJ4 - transcript (automated).pdf","Transcript Link")</f>
        <v>Transcript Link</v>
      </c>
    </row>
    <row r="999" spans="1:13" ht="165">
      <c r="A999" s="1" t="s">
        <v>4753</v>
      </c>
      <c r="B999" s="1" t="s">
        <v>13</v>
      </c>
      <c r="C999" s="4" t="s">
        <v>4754</v>
      </c>
      <c r="D999" s="1" t="s">
        <v>4755</v>
      </c>
      <c r="E999" s="1" t="s">
        <v>4756</v>
      </c>
      <c r="F999" s="4" t="s">
        <v>5267</v>
      </c>
      <c r="G999" s="1" t="s">
        <v>17</v>
      </c>
      <c r="H999" s="1" t="s">
        <v>18</v>
      </c>
      <c r="I999" s="1" t="s">
        <v>19</v>
      </c>
      <c r="J999" s="1" t="s">
        <v>4757</v>
      </c>
      <c r="K999" s="1" t="s">
        <v>21</v>
      </c>
      <c r="L999" s="1">
        <v>0</v>
      </c>
      <c r="M999" s="2">
        <v>0</v>
      </c>
    </row>
    <row r="1000" spans="1:13" ht="165">
      <c r="A1000" s="1" t="s">
        <v>4753</v>
      </c>
      <c r="B1000" s="1" t="s">
        <v>13</v>
      </c>
      <c r="C1000" s="4" t="s">
        <v>4758</v>
      </c>
      <c r="D1000" s="1" t="s">
        <v>4759</v>
      </c>
      <c r="E1000" s="1" t="s">
        <v>4760</v>
      </c>
      <c r="F1000" s="4" t="s">
        <v>5267</v>
      </c>
      <c r="G1000" s="1" t="s">
        <v>17</v>
      </c>
      <c r="H1000" s="1" t="s">
        <v>18</v>
      </c>
      <c r="I1000" s="1" t="s">
        <v>19</v>
      </c>
      <c r="J1000" s="1" t="s">
        <v>4761</v>
      </c>
      <c r="K1000" s="1" t="s">
        <v>21</v>
      </c>
      <c r="L1000" s="1" t="str">
        <f>HYPERLINK("https://files.afu.se/Downloads/Transcripts/Fade%20to%20Black%20(Jimmy%20Church)/2014 08 31 - FADE TO BLACK Radio - Ep.113 FADE to BLACK Jimmy Church w  Chad C. Meek, George Van Tassel UFO LIVE on air_N8GssEuGPWs - transcript (automated).pdf","Transcript Link")</f>
        <v>Transcript Link</v>
      </c>
      <c r="M1000" s="2" t="str">
        <f>HYPERLINK("https://files.afu.se/Downloads/Transcripts/Fade%20to%20Black%20(Jimmy%20Church)/2014 08 31 - FADE TO BLACK Radio - Ep.113 FADE to BLACK Jimmy Church w  Chad C. Meek, George Van Tassel UFO LIVE on air_N8GssEuGPWs - transcript (automated).pdf","Transcript Link")</f>
        <v>Transcript Link</v>
      </c>
    </row>
    <row r="1001" spans="1:13" ht="165">
      <c r="A1001" s="1" t="s">
        <v>4753</v>
      </c>
      <c r="B1001" s="1" t="s">
        <v>13</v>
      </c>
      <c r="C1001" s="4" t="s">
        <v>4762</v>
      </c>
      <c r="D1001" s="1" t="s">
        <v>4763</v>
      </c>
      <c r="E1001" s="1" t="s">
        <v>4764</v>
      </c>
      <c r="F1001" s="4" t="s">
        <v>5267</v>
      </c>
      <c r="G1001" s="1" t="s">
        <v>17</v>
      </c>
      <c r="H1001" s="1" t="s">
        <v>18</v>
      </c>
      <c r="I1001" s="1" t="s">
        <v>19</v>
      </c>
      <c r="J1001" s="1" t="s">
        <v>4765</v>
      </c>
      <c r="K1001" s="1" t="s">
        <v>21</v>
      </c>
      <c r="L1001" s="1" t="str">
        <f>HYPERLINK("https://files.afu.se/Downloads/Transcripts/Fade%20to%20Black%20(Jimmy%20Church)/2014 08 31 - FADE TO BLACK Radio - Ep.112 FADE to BLACK Jimmy Church MALIBU UFO BASE UPDATE LIVE FULL VIDEO_uzl3K5dBpWg - transcript (automated).pdf","Transcript Link")</f>
        <v>Transcript Link</v>
      </c>
      <c r="M1001" s="2" t="str">
        <f>HYPERLINK("https://files.afu.se/Downloads/Transcripts/Fade%20to%20Black%20(Jimmy%20Church)/2014 08 31 - FADE TO BLACK Radio - Ep.112 FADE to BLACK Jimmy Church MALIBU UFO BASE UPDATE LIVE FULL VIDEO_uzl3K5dBpWg - transcript (automated).pdf","Transcript Link")</f>
        <v>Transcript Link</v>
      </c>
    </row>
    <row r="1002" spans="1:13" ht="165">
      <c r="A1002" s="1" t="s">
        <v>4766</v>
      </c>
      <c r="B1002" s="1" t="s">
        <v>13</v>
      </c>
      <c r="C1002" s="4" t="s">
        <v>4767</v>
      </c>
      <c r="D1002" s="1" t="s">
        <v>4768</v>
      </c>
      <c r="E1002" s="1" t="s">
        <v>4769</v>
      </c>
      <c r="F1002" s="4" t="s">
        <v>5267</v>
      </c>
      <c r="G1002" s="1" t="s">
        <v>17</v>
      </c>
      <c r="H1002" s="1" t="s">
        <v>18</v>
      </c>
      <c r="I1002" s="1" t="s">
        <v>19</v>
      </c>
      <c r="J1002" s="1" t="s">
        <v>4770</v>
      </c>
      <c r="K1002" s="1" t="s">
        <v>21</v>
      </c>
      <c r="L1002" s="1" t="str">
        <f>HYPERLINK("https://files.afu.se/Downloads/Transcripts/Fade%20to%20Black%20(Jimmy%20Church)/2014 08 24 - FADE TO BLACK Radio - FADE to BLACK Helpful Honda Guys see UFO in CA LIVE on air_wmZOYXXWA7I - transcript (automated).pdf","Transcript Link")</f>
        <v>Transcript Link</v>
      </c>
      <c r="M1002" s="2" t="str">
        <f>HYPERLINK("https://files.afu.se/Downloads/Transcripts/Fade%20to%20Black%20(Jimmy%20Church)/2014 08 24 - FADE TO BLACK Radio - FADE to BLACK Helpful Honda Guys see UFO in CA LIVE on air_wmZOYXXWA7I - transcript (automated).pdf","Transcript Link")</f>
        <v>Transcript Link</v>
      </c>
    </row>
    <row r="1003" spans="1:13" ht="165">
      <c r="A1003" s="1" t="s">
        <v>4771</v>
      </c>
      <c r="B1003" s="1" t="s">
        <v>13</v>
      </c>
      <c r="C1003" s="4" t="s">
        <v>4772</v>
      </c>
      <c r="D1003" s="1" t="s">
        <v>4773</v>
      </c>
      <c r="E1003" s="1" t="s">
        <v>4774</v>
      </c>
      <c r="F1003" s="4" t="s">
        <v>5267</v>
      </c>
      <c r="G1003" s="1" t="s">
        <v>17</v>
      </c>
      <c r="H1003" s="1" t="s">
        <v>18</v>
      </c>
      <c r="I1003" s="1" t="s">
        <v>19</v>
      </c>
      <c r="J1003" s="1" t="s">
        <v>4775</v>
      </c>
      <c r="K1003" s="1" t="s">
        <v>21</v>
      </c>
      <c r="L1003" s="1" t="str">
        <f>HYPERLINK("https://files.afu.se/Downloads/Transcripts/Fade%20to%20Black%20(Jimmy%20Church)/2014 08 23 - FADE TO BLACK Radio - Ep.111 FADE to BLACK Jimmy Church w  Victor Goss Open-Lines Thursday LIVE on air_e4eplJzXki0 - transcript (automated).pdf","Transcript Link")</f>
        <v>Transcript Link</v>
      </c>
      <c r="M1003" s="2" t="str">
        <f>HYPERLINK("https://files.afu.se/Downloads/Transcripts/Fade%20to%20Black%20(Jimmy%20Church)/2014 08 23 - FADE TO BLACK Radio - Ep.111 FADE to BLACK Jimmy Church w  Victor Goss Open-Lines Thursday LIVE on air_e4eplJzXki0 - transcript (automated).pdf","Transcript Link")</f>
        <v>Transcript Link</v>
      </c>
    </row>
    <row r="1004" spans="1:13" ht="165">
      <c r="A1004" s="1" t="s">
        <v>4771</v>
      </c>
      <c r="B1004" s="1" t="s">
        <v>13</v>
      </c>
      <c r="C1004" s="4" t="s">
        <v>4776</v>
      </c>
      <c r="D1004" s="1" t="s">
        <v>4777</v>
      </c>
      <c r="E1004" s="1" t="s">
        <v>4778</v>
      </c>
      <c r="F1004" s="4" t="s">
        <v>5267</v>
      </c>
      <c r="G1004" s="1" t="s">
        <v>17</v>
      </c>
      <c r="H1004" s="1" t="s">
        <v>18</v>
      </c>
      <c r="I1004" s="1" t="s">
        <v>19</v>
      </c>
      <c r="J1004" s="1" t="s">
        <v>4779</v>
      </c>
      <c r="K1004" s="1" t="s">
        <v>21</v>
      </c>
      <c r="L1004" s="1" t="str">
        <f>HYPERLINK("https://files.afu.se/Downloads/Transcripts/Fade%20to%20Black%20(Jimmy%20Church)/2014 08 23 - FADE TO BLACK Radio - Ep.110 FADE to BLACK Jimmy Church w  Mike Bara Moon Mars UFO LIVE on air__LKlpx_ekPA - transcript (automated).pdf","Transcript Link")</f>
        <v>Transcript Link</v>
      </c>
      <c r="M1004" s="2" t="str">
        <f>HYPERLINK("https://files.afu.se/Downloads/Transcripts/Fade%20to%20Black%20(Jimmy%20Church)/2014 08 23 - FADE TO BLACK Radio - Ep.110 FADE to BLACK Jimmy Church w  Mike Bara Moon Mars UFO LIVE on air__LKlpx_ekPA - transcript (automated).pdf","Transcript Link")</f>
        <v>Transcript Link</v>
      </c>
    </row>
    <row r="1005" spans="1:13" ht="165">
      <c r="A1005" s="1" t="s">
        <v>4771</v>
      </c>
      <c r="B1005" s="1" t="s">
        <v>13</v>
      </c>
      <c r="C1005" s="4" t="s">
        <v>4780</v>
      </c>
      <c r="D1005" s="1" t="s">
        <v>4781</v>
      </c>
      <c r="E1005" s="1" t="s">
        <v>4782</v>
      </c>
      <c r="F1005" s="4" t="s">
        <v>5267</v>
      </c>
      <c r="G1005" s="1" t="s">
        <v>17</v>
      </c>
      <c r="H1005" s="1" t="s">
        <v>18</v>
      </c>
      <c r="I1005" s="1" t="s">
        <v>19</v>
      </c>
      <c r="J1005" s="1" t="s">
        <v>4783</v>
      </c>
      <c r="K1005" s="1" t="s">
        <v>21</v>
      </c>
      <c r="L1005" s="1" t="str">
        <f>HYPERLINK("https://files.afu.se/Downloads/Transcripts/Fade%20to%20Black%20(Jimmy%20Church)/2014 08 23 - FADE TO BLACK Radio - Ep.109 FADE to BLACK Jimmy Church w  Chuck Zukowski UFO Nut LIVE on air_Ju7DwP913VI - transcript (automated).pdf","Transcript Link")</f>
        <v>Transcript Link</v>
      </c>
      <c r="M1005" s="2" t="str">
        <f>HYPERLINK("https://files.afu.se/Downloads/Transcripts/Fade%20to%20Black%20(Jimmy%20Church)/2014 08 23 - FADE TO BLACK Radio - Ep.109 FADE to BLACK Jimmy Church w  Chuck Zukowski UFO Nut LIVE on air_Ju7DwP913VI - transcript (automated).pdf","Transcript Link")</f>
        <v>Transcript Link</v>
      </c>
    </row>
    <row r="1006" spans="1:13" ht="165">
      <c r="A1006" s="1" t="s">
        <v>4784</v>
      </c>
      <c r="B1006" s="1" t="s">
        <v>13</v>
      </c>
      <c r="C1006" s="4" t="s">
        <v>4785</v>
      </c>
      <c r="D1006" s="1" t="s">
        <v>4786</v>
      </c>
      <c r="E1006" s="1" t="s">
        <v>4787</v>
      </c>
      <c r="F1006" s="4" t="s">
        <v>5267</v>
      </c>
      <c r="G1006" s="1" t="s">
        <v>17</v>
      </c>
      <c r="H1006" s="1" t="s">
        <v>18</v>
      </c>
      <c r="I1006" s="1" t="s">
        <v>19</v>
      </c>
      <c r="J1006" s="1" t="s">
        <v>4788</v>
      </c>
      <c r="K1006" s="1" t="s">
        <v>21</v>
      </c>
      <c r="L1006" s="1" t="str">
        <f>HYPERLINK("https://files.afu.se/Downloads/Transcripts/Fade%20to%20Black%20(Jimmy%20Church)/2014 08 18 - FADE TO BLACK Radio - Ep.108 FADE to BLACK Jimmy Church w  Open-Lines UFO Thursday 08-14-2014 LIVE on air_RhBG35Em_bc - transcript (automated).pdf","Transcript Link")</f>
        <v>Transcript Link</v>
      </c>
      <c r="M1006" s="2" t="str">
        <f>HYPERLINK("https://files.afu.se/Downloads/Transcripts/Fade%20to%20Black%20(Jimmy%20Church)/2014 08 18 - FADE TO BLACK Radio - Ep.108 FADE to BLACK Jimmy Church w  Open-Lines UFO Thursday 08-14-2014 LIVE on air_RhBG35Em_bc - transcript (automated).pdf","Transcript Link")</f>
        <v>Transcript Link</v>
      </c>
    </row>
    <row r="1007" spans="1:13" ht="165">
      <c r="A1007" s="1" t="s">
        <v>4789</v>
      </c>
      <c r="B1007" s="1" t="s">
        <v>13</v>
      </c>
      <c r="C1007" s="4" t="s">
        <v>4790</v>
      </c>
      <c r="D1007" s="1" t="s">
        <v>4791</v>
      </c>
      <c r="E1007" s="1" t="s">
        <v>4792</v>
      </c>
      <c r="F1007" s="4" t="s">
        <v>5267</v>
      </c>
      <c r="G1007" s="1" t="s">
        <v>17</v>
      </c>
      <c r="H1007" s="1" t="s">
        <v>18</v>
      </c>
      <c r="I1007" s="1" t="s">
        <v>19</v>
      </c>
      <c r="J1007" s="1" t="s">
        <v>4793</v>
      </c>
      <c r="K1007" s="1" t="s">
        <v>21</v>
      </c>
      <c r="L1007" s="1" t="str">
        <f>HYPERLINK("https://files.afu.se/Downloads/Transcripts/Fade%20to%20Black%20(Jimmy%20Church)/2014 08 17 - FADE TO BLACK Radio - Ep.107 FADE to BLACK Jimmy Church w  James Fox, Tracy Torme UFO 701 The Movie LIVE on air_jyBUB8nYfA0 - transcript (automated).pdf","Transcript Link")</f>
        <v>Transcript Link</v>
      </c>
      <c r="M1007" s="2" t="str">
        <f>HYPERLINK("https://files.afu.se/Downloads/Transcripts/Fade%20to%20Black%20(Jimmy%20Church)/2014 08 17 - FADE TO BLACK Radio - Ep.107 FADE to BLACK Jimmy Church w  James Fox, Tracy Torme UFO 701 The Movie LIVE on air_jyBUB8nYfA0 - transcript (automated).pdf","Transcript Link")</f>
        <v>Transcript Link</v>
      </c>
    </row>
    <row r="1008" spans="1:13" ht="165">
      <c r="A1008" s="1" t="s">
        <v>4789</v>
      </c>
      <c r="B1008" s="1" t="s">
        <v>13</v>
      </c>
      <c r="C1008" s="4" t="s">
        <v>4794</v>
      </c>
      <c r="D1008" s="1" t="s">
        <v>4795</v>
      </c>
      <c r="E1008" s="1" t="s">
        <v>4796</v>
      </c>
      <c r="F1008" s="4" t="s">
        <v>5267</v>
      </c>
      <c r="G1008" s="1" t="s">
        <v>17</v>
      </c>
      <c r="H1008" s="1" t="s">
        <v>18</v>
      </c>
      <c r="I1008" s="1" t="s">
        <v>19</v>
      </c>
      <c r="J1008" s="1" t="s">
        <v>4797</v>
      </c>
      <c r="K1008" s="1" t="s">
        <v>21</v>
      </c>
      <c r="L1008" s="1" t="str">
        <f>HYPERLINK("https://files.afu.se/Downloads/Transcripts/Fade%20to%20Black%20(Jimmy%20Church)/2014 08 17 - FADE TO BLACK Radio - Ep.106 FADE to BLACK Jimmy Church w  Clifford Stone 2 UFO FOIA LIVE on air_Z0nMuFpuFjw - transcript (automated).pdf","Transcript Link")</f>
        <v>Transcript Link</v>
      </c>
      <c r="M1008" s="2" t="str">
        <f>HYPERLINK("https://files.afu.se/Downloads/Transcripts/Fade%20to%20Black%20(Jimmy%20Church)/2014 08 17 - FADE TO BLACK Radio - Ep.106 FADE to BLACK Jimmy Church w  Clifford Stone 2 UFO FOIA LIVE on air_Z0nMuFpuFjw - transcript (automated).pdf","Transcript Link")</f>
        <v>Transcript Link</v>
      </c>
    </row>
    <row r="1009" spans="1:13" ht="165">
      <c r="A1009" s="1" t="s">
        <v>4789</v>
      </c>
      <c r="B1009" s="1" t="s">
        <v>13</v>
      </c>
      <c r="C1009" s="4" t="s">
        <v>4798</v>
      </c>
      <c r="D1009" s="1" t="s">
        <v>4799</v>
      </c>
      <c r="E1009" s="1" t="s">
        <v>4800</v>
      </c>
      <c r="F1009" s="4" t="s">
        <v>5267</v>
      </c>
      <c r="G1009" s="1" t="s">
        <v>17</v>
      </c>
      <c r="H1009" s="1" t="s">
        <v>18</v>
      </c>
      <c r="I1009" s="1" t="s">
        <v>19</v>
      </c>
      <c r="J1009" s="1" t="s">
        <v>4801</v>
      </c>
      <c r="K1009" s="1" t="s">
        <v>21</v>
      </c>
      <c r="L1009" s="1">
        <v>0</v>
      </c>
      <c r="M1009" s="2">
        <v>0</v>
      </c>
    </row>
    <row r="1010" spans="1:13" ht="165">
      <c r="A1010" s="1" t="s">
        <v>4802</v>
      </c>
      <c r="B1010" s="1" t="s">
        <v>13</v>
      </c>
      <c r="C1010" s="4" t="s">
        <v>4803</v>
      </c>
      <c r="D1010" s="1" t="s">
        <v>4804</v>
      </c>
      <c r="E1010" s="1" t="s">
        <v>4805</v>
      </c>
      <c r="F1010" s="4" t="s">
        <v>5267</v>
      </c>
      <c r="G1010" s="1" t="s">
        <v>17</v>
      </c>
      <c r="H1010" s="1" t="s">
        <v>18</v>
      </c>
      <c r="I1010" s="1" t="s">
        <v>19</v>
      </c>
      <c r="J1010" s="1" t="s">
        <v>4806</v>
      </c>
      <c r="K1010" s="1" t="s">
        <v>21</v>
      </c>
      <c r="L1010" s="1" t="str">
        <f>HYPERLINK("https://files.afu.se/Downloads/Transcripts/Fade%20to%20Black%20(Jimmy%20Church)/2014 08 13 - FADE TO BLACK Radio - Ep.104 FADE to BLACK Jimmy Church Contact in the Desert remote broadcast LIVE on air__Kk_lF032Wc - transcript (automated).pdf","Transcript Link")</f>
        <v>Transcript Link</v>
      </c>
      <c r="M1010" s="2" t="str">
        <f>HYPERLINK("https://files.afu.se/Downloads/Transcripts/Fade%20to%20Black%20(Jimmy%20Church)/2014 08 13 - FADE TO BLACK Radio - Ep.104 FADE to BLACK Jimmy Church Contact in the Desert remote broadcast LIVE on air__Kk_lF032Wc - transcript (automated).pdf","Transcript Link")</f>
        <v>Transcript Link</v>
      </c>
    </row>
    <row r="1011" spans="1:13" ht="165">
      <c r="A1011" s="1" t="s">
        <v>4802</v>
      </c>
      <c r="B1011" s="1" t="s">
        <v>13</v>
      </c>
      <c r="C1011" s="4" t="s">
        <v>4807</v>
      </c>
      <c r="D1011" s="1" t="s">
        <v>4808</v>
      </c>
      <c r="E1011" s="1" t="s">
        <v>4809</v>
      </c>
      <c r="F1011" s="4" t="s">
        <v>5267</v>
      </c>
      <c r="G1011" s="1" t="s">
        <v>17</v>
      </c>
      <c r="H1011" s="1" t="s">
        <v>18</v>
      </c>
      <c r="I1011" s="1" t="s">
        <v>19</v>
      </c>
      <c r="J1011" s="1" t="s">
        <v>4810</v>
      </c>
      <c r="K1011" s="1" t="s">
        <v>21</v>
      </c>
      <c r="L1011" s="1" t="str">
        <f>HYPERLINK("https://files.afu.se/Downloads/Transcripts/Fade%20to%20Black%20(Jimmy%20Church)/2014 08 13 - FADE TO BLACK Radio - Ep.103 FADE to BLACK Jimmy Church w  Call-In-Thursday 08072014 LIVE on air_ZmFtOcAHkmM - transcript (automated).pdf","Transcript Link")</f>
        <v>Transcript Link</v>
      </c>
      <c r="M1011" s="2" t="str">
        <f>HYPERLINK("https://files.afu.se/Downloads/Transcripts/Fade%20to%20Black%20(Jimmy%20Church)/2014 08 13 - FADE TO BLACK Radio - Ep.103 FADE to BLACK Jimmy Church w  Call-In-Thursday 08072014 LIVE on air_ZmFtOcAHkmM - transcript (automated).pdf","Transcript Link")</f>
        <v>Transcript Link</v>
      </c>
    </row>
    <row r="1012" spans="1:13" ht="165">
      <c r="A1012" s="1" t="s">
        <v>4811</v>
      </c>
      <c r="B1012" s="1" t="s">
        <v>13</v>
      </c>
      <c r="C1012" s="4" t="s">
        <v>4812</v>
      </c>
      <c r="D1012" s="1" t="s">
        <v>4813</v>
      </c>
      <c r="E1012" s="1" t="s">
        <v>4814</v>
      </c>
      <c r="F1012" s="4" t="s">
        <v>5267</v>
      </c>
      <c r="G1012" s="1" t="s">
        <v>17</v>
      </c>
      <c r="H1012" s="1" t="s">
        <v>18</v>
      </c>
      <c r="I1012" s="1" t="s">
        <v>19</v>
      </c>
      <c r="J1012" s="1" t="s">
        <v>4815</v>
      </c>
      <c r="K1012" s="1" t="s">
        <v>21</v>
      </c>
      <c r="L1012" s="1" t="str">
        <f>HYPERLINK("https://files.afu.se/Downloads/Transcripts/Fade%20to%20Black%20(Jimmy%20Church)/2014 08 12 - FADE TO BLACK Radio - Ep.102 FADE to BLACK Jimmy Church w  Norio Hayakawa OG UFOlogist LIVE on air_jfwUKQ2g_xQ - transcript (automated).pdf","Transcript Link")</f>
        <v>Transcript Link</v>
      </c>
      <c r="M1012" s="2" t="str">
        <f>HYPERLINK("https://files.afu.se/Downloads/Transcripts/Fade%20to%20Black%20(Jimmy%20Church)/2014 08 12 - FADE TO BLACK Radio - Ep.102 FADE to BLACK Jimmy Church w  Norio Hayakawa OG UFOlogist LIVE on air_jfwUKQ2g_xQ - transcript (automated).pdf","Transcript Link")</f>
        <v>Transcript Link</v>
      </c>
    </row>
    <row r="1013" spans="1:13" ht="165">
      <c r="A1013" s="1" t="s">
        <v>4811</v>
      </c>
      <c r="B1013" s="1" t="s">
        <v>13</v>
      </c>
      <c r="C1013" s="4" t="s">
        <v>4816</v>
      </c>
      <c r="D1013" s="1" t="s">
        <v>4817</v>
      </c>
      <c r="E1013" s="1" t="s">
        <v>4818</v>
      </c>
      <c r="F1013" s="4" t="s">
        <v>5267</v>
      </c>
      <c r="G1013" s="1" t="s">
        <v>17</v>
      </c>
      <c r="H1013" s="1" t="s">
        <v>18</v>
      </c>
      <c r="I1013" s="1" t="s">
        <v>19</v>
      </c>
      <c r="J1013" s="1" t="s">
        <v>4819</v>
      </c>
      <c r="K1013" s="1" t="s">
        <v>21</v>
      </c>
      <c r="L1013" s="1" t="str">
        <f>HYPERLINK("https://files.afu.se/Downloads/Transcripts/Fade%20to%20Black%20(Jimmy%20Church)/2014 08 12 - FADE TO BLACK Radio - Ep.101 FADE to BLACK Jimmy Church w  Tobias Churton, the real Aleister Crowley LIVE on air_qONebuSGl4M - transcript (automated).pdf","Transcript Link")</f>
        <v>Transcript Link</v>
      </c>
      <c r="M1013" s="2" t="str">
        <f>HYPERLINK("https://files.afu.se/Downloads/Transcripts/Fade%20to%20Black%20(Jimmy%20Church)/2014 08 12 - FADE TO BLACK Radio - Ep.101 FADE to BLACK Jimmy Church w  Tobias Churton, the real Aleister Crowley LIVE on air_qONebuSGl4M - transcript (automated).pdf","Transcript Link")</f>
        <v>Transcript Link</v>
      </c>
    </row>
    <row r="1014" spans="1:13" ht="165">
      <c r="A1014" s="1" t="s">
        <v>4811</v>
      </c>
      <c r="B1014" s="1" t="s">
        <v>13</v>
      </c>
      <c r="C1014" s="4" t="s">
        <v>4820</v>
      </c>
      <c r="D1014" s="1" t="s">
        <v>4821</v>
      </c>
      <c r="E1014" s="1" t="s">
        <v>4822</v>
      </c>
      <c r="F1014" s="4" t="s">
        <v>5267</v>
      </c>
      <c r="G1014" s="1" t="s">
        <v>17</v>
      </c>
      <c r="H1014" s="1" t="s">
        <v>18</v>
      </c>
      <c r="I1014" s="1" t="s">
        <v>19</v>
      </c>
      <c r="J1014" s="1" t="s">
        <v>4823</v>
      </c>
      <c r="K1014" s="1" t="s">
        <v>21</v>
      </c>
      <c r="L1014" s="1" t="str">
        <f>HYPERLINK("https://files.afu.se/Downloads/Transcripts/Fade%20to%20Black%20(Jimmy%20Church)/2014 08 12 - FADE TO BLACK Radio - Ep.100 FADE to BLACK Jimmy Church w  Andrew Collins Gobekli Tepe UFO LIVE on air_Jrk-NxirZdU - transcript (automated).pdf","Transcript Link")</f>
        <v>Transcript Link</v>
      </c>
      <c r="M1014" s="2" t="str">
        <f>HYPERLINK("https://files.afu.se/Downloads/Transcripts/Fade%20to%20Black%20(Jimmy%20Church)/2014 08 12 - FADE TO BLACK Radio - Ep.100 FADE to BLACK Jimmy Church w  Andrew Collins Gobekli Tepe UFO LIVE on air_Jrk-NxirZdU - transcript (automated).pdf","Transcript Link")</f>
        <v>Transcript Link</v>
      </c>
    </row>
    <row r="1015" spans="1:13" ht="165">
      <c r="A1015" s="1" t="s">
        <v>4824</v>
      </c>
      <c r="B1015" s="1" t="s">
        <v>13</v>
      </c>
      <c r="C1015" s="4" t="s">
        <v>4825</v>
      </c>
      <c r="D1015" s="1" t="s">
        <v>4826</v>
      </c>
      <c r="E1015" s="1" t="s">
        <v>4827</v>
      </c>
      <c r="F1015" s="4" t="s">
        <v>5267</v>
      </c>
      <c r="G1015" s="1" t="s">
        <v>17</v>
      </c>
      <c r="H1015" s="1" t="s">
        <v>18</v>
      </c>
      <c r="I1015" s="1" t="s">
        <v>19</v>
      </c>
      <c r="J1015" s="1" t="s">
        <v>4828</v>
      </c>
      <c r="K1015" s="1" t="s">
        <v>21</v>
      </c>
      <c r="L1015" s="1" t="str">
        <f>HYPERLINK("https://files.afu.se/Downloads/Transcripts/Fade%20to%20Black%20(Jimmy%20Church)/2014 08 02 - FADE TO BLACK Radio - Ep.99 FADE to BLACK Jimmy Church OPEN LINES Thursday 07-31-14 UFO LIVE on air_4sosYyMDHdg - transcript (automated).pdf","Transcript Link")</f>
        <v>Transcript Link</v>
      </c>
      <c r="M1015" s="2" t="str">
        <f>HYPERLINK("https://files.afu.se/Downloads/Transcripts/Fade%20to%20Black%20(Jimmy%20Church)/2014 08 02 - FADE TO BLACK Radio - Ep.99 FADE to BLACK Jimmy Church OPEN LINES Thursday 07-31-14 UFO LIVE on air_4sosYyMDHdg - transcript (automated).pdf","Transcript Link")</f>
        <v>Transcript Link</v>
      </c>
    </row>
    <row r="1016" spans="1:13" ht="165">
      <c r="A1016" s="1" t="s">
        <v>4824</v>
      </c>
      <c r="B1016" s="1" t="s">
        <v>13</v>
      </c>
      <c r="C1016" s="4" t="s">
        <v>4829</v>
      </c>
      <c r="D1016" s="1" t="s">
        <v>4830</v>
      </c>
      <c r="E1016" s="1" t="s">
        <v>4831</v>
      </c>
      <c r="F1016" s="4" t="s">
        <v>5267</v>
      </c>
      <c r="G1016" s="1" t="s">
        <v>17</v>
      </c>
      <c r="H1016" s="1" t="s">
        <v>18</v>
      </c>
      <c r="I1016" s="1" t="s">
        <v>19</v>
      </c>
      <c r="J1016" s="1" t="s">
        <v>4832</v>
      </c>
      <c r="K1016" s="1" t="s">
        <v>21</v>
      </c>
      <c r="L1016" s="1" t="str">
        <f>HYPERLINK("https://files.afu.se/Downloads/Transcripts/Fade%20to%20Black%20(Jimmy%20Church)/2014 08 02 - FADE TO BLACK Radio - Ep.98 FADE to BLACK Jimmy Church w  Richard Dolan THE REAL Dolan UFO LIVE on air_v_9V4OdCwUU - transcript (automated).pdf","Transcript Link")</f>
        <v>Transcript Link</v>
      </c>
      <c r="M1016" s="2" t="str">
        <f>HYPERLINK("https://files.afu.se/Downloads/Transcripts/Fade%20to%20Black%20(Jimmy%20Church)/2014 08 02 - FADE TO BLACK Radio - Ep.98 FADE to BLACK Jimmy Church w  Richard Dolan THE REAL Dolan UFO LIVE on air_v_9V4OdCwUU - transcript (automated).pdf","Transcript Link")</f>
        <v>Transcript Link</v>
      </c>
    </row>
    <row r="1017" spans="1:13" ht="165">
      <c r="A1017" s="1" t="s">
        <v>4824</v>
      </c>
      <c r="B1017" s="1" t="s">
        <v>13</v>
      </c>
      <c r="C1017" s="4" t="s">
        <v>4833</v>
      </c>
      <c r="D1017" s="1" t="s">
        <v>4834</v>
      </c>
      <c r="E1017" s="1" t="s">
        <v>4835</v>
      </c>
      <c r="F1017" s="4" t="s">
        <v>5267</v>
      </c>
      <c r="G1017" s="1" t="s">
        <v>17</v>
      </c>
      <c r="H1017" s="1" t="s">
        <v>18</v>
      </c>
      <c r="I1017" s="1" t="s">
        <v>19</v>
      </c>
      <c r="J1017" s="1" t="s">
        <v>4836</v>
      </c>
      <c r="K1017" s="1" t="s">
        <v>21</v>
      </c>
      <c r="L1017" s="1" t="str">
        <f>HYPERLINK("https://files.afu.se/Downloads/Transcripts/Fade%20to%20Black%20(Jimmy%20Church)/2014 08 02 - FADE TO BLACK Radio - Ep.96 FADE to BLACK Jimmy Church w  Dr. Franklin Ruehl UFOlogy Lesson LIVE on air_pm8eLEDsIic - transcript (automated).pdf","Transcript Link")</f>
        <v>Transcript Link</v>
      </c>
      <c r="M1017" s="2" t="str">
        <f>HYPERLINK("https://files.afu.se/Downloads/Transcripts/Fade%20to%20Black%20(Jimmy%20Church)/2014 08 02 - FADE TO BLACK Radio - Ep.96 FADE to BLACK Jimmy Church w  Dr. Franklin Ruehl UFOlogy Lesson LIVE on air_pm8eLEDsIic - transcript (automated).pdf","Transcript Link")</f>
        <v>Transcript Link</v>
      </c>
    </row>
    <row r="1018" spans="1:13" ht="165">
      <c r="A1018" s="1" t="s">
        <v>4824</v>
      </c>
      <c r="B1018" s="1" t="s">
        <v>13</v>
      </c>
      <c r="C1018" s="4" t="s">
        <v>4837</v>
      </c>
      <c r="D1018" s="1" t="s">
        <v>4838</v>
      </c>
      <c r="E1018" s="1" t="s">
        <v>4839</v>
      </c>
      <c r="F1018" s="4" t="s">
        <v>5267</v>
      </c>
      <c r="G1018" s="1" t="s">
        <v>17</v>
      </c>
      <c r="H1018" s="1" t="s">
        <v>18</v>
      </c>
      <c r="I1018" s="1" t="s">
        <v>19</v>
      </c>
      <c r="J1018" s="1" t="s">
        <v>4840</v>
      </c>
      <c r="K1018" s="1" t="s">
        <v>21</v>
      </c>
      <c r="L1018" s="1" t="str">
        <f>HYPERLINK("https://files.afu.se/Downloads/Transcripts/Fade%20to%20Black%20(Jimmy%20Church)/2014 08 02 - FADE TO BLACK Radio - Ep.97 FADE to BLACK Jimmy Church w  Dr. Barry Taff Psychic OG LIVE on air_5KuLvmYlW6M - transcript (automated).pdf","Transcript Link")</f>
        <v>Transcript Link</v>
      </c>
      <c r="M1018" s="2" t="str">
        <f>HYPERLINK("https://files.afu.se/Downloads/Transcripts/Fade%20to%20Black%20(Jimmy%20Church)/2014 08 02 - FADE TO BLACK Radio - Ep.97 FADE to BLACK Jimmy Church w  Dr. Barry Taff Psychic OG LIVE on air_5KuLvmYlW6M - transcript (automated).pdf","Transcript Link")</f>
        <v>Transcript Link</v>
      </c>
    </row>
    <row r="1019" spans="1:13" ht="165">
      <c r="A1019" s="1" t="s">
        <v>4841</v>
      </c>
      <c r="B1019" s="1" t="s">
        <v>13</v>
      </c>
      <c r="C1019" s="4" t="s">
        <v>4842</v>
      </c>
      <c r="D1019" s="1" t="s">
        <v>4843</v>
      </c>
      <c r="E1019" s="1" t="s">
        <v>4844</v>
      </c>
      <c r="F1019" s="4" t="s">
        <v>5267</v>
      </c>
      <c r="G1019" s="1" t="s">
        <v>17</v>
      </c>
      <c r="H1019" s="1" t="s">
        <v>18</v>
      </c>
      <c r="I1019" s="1" t="s">
        <v>19</v>
      </c>
      <c r="J1019" s="1" t="s">
        <v>4845</v>
      </c>
      <c r="K1019" s="1" t="s">
        <v>21</v>
      </c>
      <c r="L1019" s="1" t="str">
        <f>HYPERLINK("https://files.afu.se/Downloads/Transcripts/Fade%20to%20Black%20(Jimmy%20Church)/2014 07 27 - FADE TO BLACK Radio - Ep.95 FADE to BLACK Jimmy Church w  Todd Murphy Reincarnation God and the Brain LIVE on air_QEbAVPEbZEE - transcript (automated).pdf","Transcript Link")</f>
        <v>Transcript Link</v>
      </c>
      <c r="M1019" s="2" t="str">
        <f>HYPERLINK("https://files.afu.se/Downloads/Transcripts/Fade%20to%20Black%20(Jimmy%20Church)/2014 07 27 - FADE TO BLACK Radio - Ep.95 FADE to BLACK Jimmy Church w  Todd Murphy Reincarnation God and the Brain LIVE on air_QEbAVPEbZEE - transcript (automated).pdf","Transcript Link")</f>
        <v>Transcript Link</v>
      </c>
    </row>
    <row r="1020" spans="1:13" ht="165">
      <c r="A1020" s="1" t="s">
        <v>4841</v>
      </c>
      <c r="B1020" s="1" t="s">
        <v>13</v>
      </c>
      <c r="C1020" s="4" t="s">
        <v>4846</v>
      </c>
      <c r="D1020" s="1" t="s">
        <v>4847</v>
      </c>
      <c r="E1020" s="1" t="s">
        <v>4848</v>
      </c>
      <c r="F1020" s="4" t="s">
        <v>5267</v>
      </c>
      <c r="G1020" s="1" t="s">
        <v>17</v>
      </c>
      <c r="H1020" s="1" t="s">
        <v>18</v>
      </c>
      <c r="I1020" s="1" t="s">
        <v>19</v>
      </c>
      <c r="J1020" s="1" t="s">
        <v>4849</v>
      </c>
      <c r="K1020" s="1" t="s">
        <v>21</v>
      </c>
      <c r="L1020" s="1" t="str">
        <f>HYPERLINK("https://files.afu.se/Downloads/Transcripts/Fade%20to%20Black%20(Jimmy%20Church)/2014 07 27 - FADE TO BLACK Radio - Ep.94 FADE to BLACK Jimmy Church w  Nick Menza, Jason Martell, George Noory UFO LIVE on air_RPaAb_pnWEM - transcript (automated).pdf","Transcript Link")</f>
        <v>Transcript Link</v>
      </c>
      <c r="M1020" s="2" t="str">
        <f>HYPERLINK("https://files.afu.se/Downloads/Transcripts/Fade%20to%20Black%20(Jimmy%20Church)/2014 07 27 - FADE TO BLACK Radio - Ep.94 FADE to BLACK Jimmy Church w  Nick Menza, Jason Martell, George Noory UFO LIVE on air_RPaAb_pnWEM - transcript (automated).pdf","Transcript Link")</f>
        <v>Transcript Link</v>
      </c>
    </row>
    <row r="1021" spans="1:13" ht="165">
      <c r="A1021" s="1" t="s">
        <v>4841</v>
      </c>
      <c r="B1021" s="1" t="s">
        <v>13</v>
      </c>
      <c r="C1021" s="4" t="s">
        <v>4850</v>
      </c>
      <c r="D1021" s="1" t="s">
        <v>4851</v>
      </c>
      <c r="E1021" s="1" t="s">
        <v>4852</v>
      </c>
      <c r="F1021" s="4" t="s">
        <v>5267</v>
      </c>
      <c r="G1021" s="1" t="s">
        <v>17</v>
      </c>
      <c r="H1021" s="1" t="s">
        <v>18</v>
      </c>
      <c r="I1021" s="1" t="s">
        <v>19</v>
      </c>
      <c r="J1021" s="1" t="s">
        <v>4853</v>
      </c>
      <c r="K1021" s="1" t="s">
        <v>21</v>
      </c>
      <c r="L1021" s="1" t="str">
        <f>HYPERLINK("https://files.afu.se/Downloads/Transcripts/Fade%20to%20Black%20(Jimmy%20Church)/2014 07 27 - FADE TO BLACK Radio - Ep.93 FADE to BLACK Jimmy Church w  Solaris Blueraven Super Soldiers MKUltra LIVE on air_bTAEbpZWXJA - transcript (automated).pdf","Transcript Link")</f>
        <v>Transcript Link</v>
      </c>
      <c r="M1021" s="2" t="str">
        <f>HYPERLINK("https://files.afu.se/Downloads/Transcripts/Fade%20to%20Black%20(Jimmy%20Church)/2014 07 27 - FADE TO BLACK Radio - Ep.93 FADE to BLACK Jimmy Church w  Solaris Blueraven Super Soldiers MKUltra LIVE on air_bTAEbpZWXJA - transcript (automated).pdf","Transcript Link")</f>
        <v>Transcript Link</v>
      </c>
    </row>
    <row r="1022" spans="1:13" ht="165">
      <c r="A1022" s="1" t="s">
        <v>4854</v>
      </c>
      <c r="B1022" s="1" t="s">
        <v>13</v>
      </c>
      <c r="C1022" s="4" t="s">
        <v>4855</v>
      </c>
      <c r="D1022" s="1" t="s">
        <v>4856</v>
      </c>
      <c r="E1022" s="1" t="s">
        <v>4857</v>
      </c>
      <c r="F1022" s="4" t="s">
        <v>5267</v>
      </c>
      <c r="G1022" s="1" t="s">
        <v>17</v>
      </c>
      <c r="H1022" s="1" t="s">
        <v>18</v>
      </c>
      <c r="I1022" s="1" t="s">
        <v>19</v>
      </c>
      <c r="J1022" s="1" t="s">
        <v>4858</v>
      </c>
      <c r="K1022" s="1" t="s">
        <v>21</v>
      </c>
      <c r="L1022" s="1" t="str">
        <f>HYPERLINK("https://files.afu.se/Downloads/Transcripts/Fade%20to%20Black%20(Jimmy%20Church)/2014 07 24 - FADE TO BLACK Radio - Ep.92 FADE to BLACK Jimmy Church w  John B. Wells CTM UFO LIVE on air_eySmdvKqF28 - transcript (automated).pdf","Transcript Link")</f>
        <v>Transcript Link</v>
      </c>
      <c r="M1022" s="2" t="str">
        <f>HYPERLINK("https://files.afu.se/Downloads/Transcripts/Fade%20to%20Black%20(Jimmy%20Church)/2014 07 24 - FADE TO BLACK Radio - Ep.92 FADE to BLACK Jimmy Church w  John B. Wells CTM UFO LIVE on air_eySmdvKqF28 - transcript (automated).pdf","Transcript Link")</f>
        <v>Transcript Link</v>
      </c>
    </row>
    <row r="1023" spans="1:13" ht="165">
      <c r="A1023" s="1" t="s">
        <v>4854</v>
      </c>
      <c r="B1023" s="1" t="s">
        <v>13</v>
      </c>
      <c r="C1023" s="4" t="s">
        <v>4859</v>
      </c>
      <c r="D1023" s="1" t="s">
        <v>4860</v>
      </c>
      <c r="E1023" s="1" t="s">
        <v>4861</v>
      </c>
      <c r="F1023" s="4" t="s">
        <v>5267</v>
      </c>
      <c r="G1023" s="1" t="s">
        <v>17</v>
      </c>
      <c r="H1023" s="1" t="s">
        <v>18</v>
      </c>
      <c r="I1023" s="1" t="s">
        <v>19</v>
      </c>
      <c r="J1023" s="1" t="s">
        <v>4862</v>
      </c>
      <c r="K1023" s="1" t="s">
        <v>21</v>
      </c>
      <c r="L1023" s="1" t="str">
        <f>HYPERLINK("https://files.afu.se/Downloads/Transcripts/Fade%20to%20Black%20(Jimmy%20Church)/2014 07 24 - FADE TO BLACK Radio - Ep.91 FADE to BLACK Jimmy Church w  Linda Moulton Howe UFO LIVE on air_5wlec2p7Ks4 - transcript (automated).pdf","Transcript Link")</f>
        <v>Transcript Link</v>
      </c>
      <c r="M1023" s="2" t="str">
        <f>HYPERLINK("https://files.afu.se/Downloads/Transcripts/Fade%20to%20Black%20(Jimmy%20Church)/2014 07 24 - FADE TO BLACK Radio - Ep.91 FADE to BLACK Jimmy Church w  Linda Moulton Howe UFO LIVE on air_5wlec2p7Ks4 - transcript (automated).pdf","Transcript Link")</f>
        <v>Transcript Link</v>
      </c>
    </row>
    <row r="1024" spans="1:13" ht="165">
      <c r="A1024" s="1" t="s">
        <v>4863</v>
      </c>
      <c r="B1024" s="1" t="s">
        <v>13</v>
      </c>
      <c r="C1024" s="4" t="s">
        <v>4864</v>
      </c>
      <c r="D1024" s="1" t="s">
        <v>4865</v>
      </c>
      <c r="E1024" s="1" t="s">
        <v>4866</v>
      </c>
      <c r="F1024" s="4" t="s">
        <v>5267</v>
      </c>
      <c r="G1024" s="1" t="s">
        <v>17</v>
      </c>
      <c r="H1024" s="1" t="s">
        <v>18</v>
      </c>
      <c r="I1024" s="1" t="s">
        <v>19</v>
      </c>
      <c r="J1024" s="1" t="s">
        <v>4867</v>
      </c>
      <c r="K1024" s="1" t="s">
        <v>21</v>
      </c>
      <c r="L1024" s="1">
        <v>0</v>
      </c>
      <c r="M1024" s="2">
        <v>0</v>
      </c>
    </row>
    <row r="1025" spans="1:13" ht="165">
      <c r="A1025" s="1" t="s">
        <v>4868</v>
      </c>
      <c r="B1025" s="1" t="s">
        <v>13</v>
      </c>
      <c r="C1025" s="4" t="s">
        <v>4869</v>
      </c>
      <c r="D1025" s="1" t="s">
        <v>4870</v>
      </c>
      <c r="E1025" s="1" t="s">
        <v>4871</v>
      </c>
      <c r="F1025" s="4" t="s">
        <v>5267</v>
      </c>
      <c r="G1025" s="1" t="s">
        <v>17</v>
      </c>
      <c r="H1025" s="1" t="s">
        <v>18</v>
      </c>
      <c r="I1025" s="1" t="s">
        <v>19</v>
      </c>
      <c r="J1025" s="1" t="s">
        <v>4872</v>
      </c>
      <c r="K1025" s="1" t="s">
        <v>21</v>
      </c>
      <c r="L1025" s="1" t="str">
        <f>HYPERLINK("https://files.afu.se/Downloads/Transcripts/Fade%20to%20Black%20(Jimmy%20Church)/2014 07 18 - FADE TO BLACK Radio - Ep.89 FADE to BLACK Jimmy Church w  Erich Von Daniken UFO Gods LIVE on air_9RyyYsYTha4 - transcript (automated).pdf","Transcript Link")</f>
        <v>Transcript Link</v>
      </c>
      <c r="M1025" s="2" t="str">
        <f>HYPERLINK("https://files.afu.se/Downloads/Transcripts/Fade%20to%20Black%20(Jimmy%20Church)/2014 07 18 - FADE TO BLACK Radio - Ep.89 FADE to BLACK Jimmy Church w  Erich Von Daniken UFO Gods LIVE on air_9RyyYsYTha4 - transcript (automated).pdf","Transcript Link")</f>
        <v>Transcript Link</v>
      </c>
    </row>
    <row r="1026" spans="1:13" ht="165">
      <c r="A1026" s="1" t="s">
        <v>4873</v>
      </c>
      <c r="B1026" s="1" t="s">
        <v>13</v>
      </c>
      <c r="C1026" s="4" t="s">
        <v>4874</v>
      </c>
      <c r="D1026" s="1" t="s">
        <v>4875</v>
      </c>
      <c r="E1026" s="1" t="s">
        <v>4876</v>
      </c>
      <c r="F1026" s="4" t="s">
        <v>5267</v>
      </c>
      <c r="G1026" s="1" t="s">
        <v>17</v>
      </c>
      <c r="H1026" s="1" t="s">
        <v>18</v>
      </c>
      <c r="I1026" s="1" t="s">
        <v>19</v>
      </c>
      <c r="J1026" s="1" t="s">
        <v>4877</v>
      </c>
      <c r="K1026" s="1" t="s">
        <v>21</v>
      </c>
      <c r="L1026" s="1" t="str">
        <f>HYPERLINK("https://files.afu.se/Downloads/Transcripts/Fade%20to%20Black%20(Jimmy%20Church)/2014 07 13 - FADE TO BLACK Radio - Ep.88 FADE to BLACK Jimmy Church w  Mark Weinstein NSA Internet Privacy LIVE on air_ZjIVSoXlE50 - transcript (automated).pdf","Transcript Link")</f>
        <v>Transcript Link</v>
      </c>
      <c r="M1026" s="2" t="str">
        <f>HYPERLINK("https://files.afu.se/Downloads/Transcripts/Fade%20to%20Black%20(Jimmy%20Church)/2014 07 13 - FADE TO BLACK Radio - Ep.88 FADE to BLACK Jimmy Church w  Mark Weinstein NSA Internet Privacy LIVE on air_ZjIVSoXlE50 - transcript (automated).pdf","Transcript Link")</f>
        <v>Transcript Link</v>
      </c>
    </row>
    <row r="1027" spans="1:13" ht="165">
      <c r="A1027" s="1" t="s">
        <v>4873</v>
      </c>
      <c r="B1027" s="1" t="s">
        <v>13</v>
      </c>
      <c r="C1027" s="4" t="s">
        <v>4878</v>
      </c>
      <c r="D1027" s="1" t="s">
        <v>4879</v>
      </c>
      <c r="E1027" s="1" t="s">
        <v>4</v>
      </c>
      <c r="F1027" s="4" t="s">
        <v>5267</v>
      </c>
      <c r="G1027" s="1" t="s">
        <v>17</v>
      </c>
      <c r="H1027" s="1" t="s">
        <v>18</v>
      </c>
      <c r="I1027" s="1" t="s">
        <v>19</v>
      </c>
      <c r="J1027" s="1" t="s">
        <v>4880</v>
      </c>
      <c r="K1027" s="1" t="s">
        <v>21</v>
      </c>
      <c r="L1027" s="1" t="str">
        <f>HYPERLINK("https://files.afu.se/Downloads/Transcripts/Fade%20to%20Black%20(Jimmy%20Church)/2014 07 13 - FADE TO BLACK Radio - Ep.87 FADE to BLACK Jimmy Church w  Don Boland God's Secret Mysteries LIVE on air_yJUZBoiqenA - transcript (automated).pdf","Transcript Link")</f>
        <v>Transcript Link</v>
      </c>
      <c r="M1027" s="2" t="str">
        <f>HYPERLINK("https://files.afu.se/Downloads/Transcripts/Fade%20to%20Black%20(Jimmy%20Church)/2014 07 13 - FADE TO BLACK Radio - Ep.87 FADE to BLACK Jimmy Church w  Don Boland God's Secret Mysteries LIVE on air_yJUZBoiqenA - transcript (automated).pdf","Transcript Link")</f>
        <v>Transcript Link</v>
      </c>
    </row>
    <row r="1028" spans="1:13" ht="165">
      <c r="A1028" s="1" t="s">
        <v>4881</v>
      </c>
      <c r="B1028" s="1" t="s">
        <v>13</v>
      </c>
      <c r="C1028" s="4" t="s">
        <v>4882</v>
      </c>
      <c r="D1028" s="1" t="s">
        <v>4883</v>
      </c>
      <c r="E1028" s="1" t="s">
        <v>4884</v>
      </c>
      <c r="F1028" s="4" t="s">
        <v>5267</v>
      </c>
      <c r="G1028" s="1" t="s">
        <v>17</v>
      </c>
      <c r="H1028" s="1" t="s">
        <v>18</v>
      </c>
      <c r="I1028" s="1" t="s">
        <v>19</v>
      </c>
      <c r="J1028" s="1" t="s">
        <v>4885</v>
      </c>
      <c r="K1028" s="1" t="s">
        <v>21</v>
      </c>
      <c r="L1028" s="1" t="str">
        <f>HYPERLINK("https://files.afu.se/Downloads/Transcripts/Fade%20to%20Black%20(Jimmy%20Church)/2014 07 08 - FADE TO BLACK Radio - Ep.86 FADE to BLACK Jimmy Church w  Adam Gorightly UFO Manson July 4th Special LIVE on air_d58DKlG8INM - transcript (automated).pdf","Transcript Link")</f>
        <v>Transcript Link</v>
      </c>
      <c r="M1028" s="2" t="str">
        <f>HYPERLINK("https://files.afu.se/Downloads/Transcripts/Fade%20to%20Black%20(Jimmy%20Church)/2014 07 08 - FADE TO BLACK Radio - Ep.86 FADE to BLACK Jimmy Church w  Adam Gorightly UFO Manson July 4th Special LIVE on air_d58DKlG8INM - transcript (automated).pdf","Transcript Link")</f>
        <v>Transcript Link</v>
      </c>
    </row>
    <row r="1029" spans="1:13" ht="165">
      <c r="A1029" s="1" t="s">
        <v>4881</v>
      </c>
      <c r="B1029" s="1" t="s">
        <v>13</v>
      </c>
      <c r="C1029" s="4" t="s">
        <v>4886</v>
      </c>
      <c r="D1029" s="1" t="s">
        <v>4887</v>
      </c>
      <c r="E1029" s="1" t="s">
        <v>4888</v>
      </c>
      <c r="F1029" s="4" t="s">
        <v>5267</v>
      </c>
      <c r="G1029" s="1" t="s">
        <v>17</v>
      </c>
      <c r="H1029" s="1" t="s">
        <v>18</v>
      </c>
      <c r="I1029" s="1" t="s">
        <v>19</v>
      </c>
      <c r="J1029" s="1" t="s">
        <v>4889</v>
      </c>
      <c r="K1029" s="1" t="s">
        <v>21</v>
      </c>
      <c r="L1029" s="1" t="str">
        <f>HYPERLINK("https://files.afu.se/Downloads/Transcripts/Fade%20to%20Black%20(Jimmy%20Church)/2014 07 08 - FADE TO BLACK Radio - Ep.85 FADE to BLACK Jimmy Church w  Stephen Bassett UFO PRG Disclosure LIVE on air_hV3ZbVJc24A - transcript (automated).pdf","Transcript Link")</f>
        <v>Transcript Link</v>
      </c>
      <c r="M1029" s="2" t="str">
        <f>HYPERLINK("https://files.afu.se/Downloads/Transcripts/Fade%20to%20Black%20(Jimmy%20Church)/2014 07 08 - FADE TO BLACK Radio - Ep.85 FADE to BLACK Jimmy Church w  Stephen Bassett UFO PRG Disclosure LIVE on air_hV3ZbVJc24A - transcript (automated).pdf","Transcript Link")</f>
        <v>Transcript Link</v>
      </c>
    </row>
    <row r="1030" spans="1:13" ht="165">
      <c r="A1030" s="1" t="s">
        <v>4890</v>
      </c>
      <c r="B1030" s="1" t="s">
        <v>13</v>
      </c>
      <c r="C1030" s="4" t="s">
        <v>4891</v>
      </c>
      <c r="D1030" s="1" t="s">
        <v>4892</v>
      </c>
      <c r="E1030" s="1" t="s">
        <v>4893</v>
      </c>
      <c r="F1030" s="4" t="s">
        <v>5267</v>
      </c>
      <c r="G1030" s="1" t="s">
        <v>17</v>
      </c>
      <c r="H1030" s="1" t="s">
        <v>18</v>
      </c>
      <c r="I1030" s="1" t="s">
        <v>19</v>
      </c>
      <c r="J1030" s="1" t="s">
        <v>4894</v>
      </c>
      <c r="K1030" s="1" t="s">
        <v>21</v>
      </c>
      <c r="L1030" s="1" t="str">
        <f>HYPERLINK("https://files.afu.se/Downloads/Transcripts/Fade%20to%20Black%20(Jimmy%20Church)/2014 07 07 - FADE TO BLACK Radio - Ep.84 FADE to BLACK Jimmy Church w  Dr. Lynne Kitei UFO Phoenix Lights LIVE on air_BMxA25ni_4k - transcript (automated).pdf","Transcript Link")</f>
        <v>Transcript Link</v>
      </c>
      <c r="M1030" s="2" t="str">
        <f>HYPERLINK("https://files.afu.se/Downloads/Transcripts/Fade%20to%20Black%20(Jimmy%20Church)/2014 07 07 - FADE TO BLACK Radio - Ep.84 FADE to BLACK Jimmy Church w  Dr. Lynne Kitei UFO Phoenix Lights LIVE on air_BMxA25ni_4k - transcript (automated).pdf","Transcript Link")</f>
        <v>Transcript Link</v>
      </c>
    </row>
    <row r="1031" spans="1:13" ht="165">
      <c r="A1031" s="1" t="s">
        <v>4895</v>
      </c>
      <c r="B1031" s="1" t="s">
        <v>13</v>
      </c>
      <c r="C1031" s="4" t="s">
        <v>4896</v>
      </c>
      <c r="D1031" s="1" t="s">
        <v>4897</v>
      </c>
      <c r="E1031" s="1" t="s">
        <v>4898</v>
      </c>
      <c r="F1031" s="4" t="s">
        <v>5267</v>
      </c>
      <c r="G1031" s="1" t="s">
        <v>17</v>
      </c>
      <c r="H1031" s="1" t="s">
        <v>18</v>
      </c>
      <c r="I1031" s="1" t="s">
        <v>19</v>
      </c>
      <c r="J1031" s="1" t="s">
        <v>4899</v>
      </c>
      <c r="K1031" s="1" t="s">
        <v>21</v>
      </c>
      <c r="L1031" s="1" t="str">
        <f>HYPERLINK("https://files.afu.se/Downloads/Transcripts/Fade%20to%20Black%20(Jimmy%20Church)/2014 06 29 - FADE TO BLACK Radio - Ep.81 FADE to BLACK Jimmy Church w  James Swagger UFO Megalithic LIVE on air_sQo1-9NShUQ - transcript (automated).pdf","Transcript Link")</f>
        <v>Transcript Link</v>
      </c>
      <c r="M1031" s="2" t="str">
        <f>HYPERLINK("https://files.afu.se/Downloads/Transcripts/Fade%20to%20Black%20(Jimmy%20Church)/2014 06 29 - FADE TO BLACK Radio - Ep.81 FADE to BLACK Jimmy Church w  James Swagger UFO Megalithic LIVE on air_sQo1-9NShUQ - transcript (automated).pdf","Transcript Link")</f>
        <v>Transcript Link</v>
      </c>
    </row>
    <row r="1032" spans="1:13" ht="165">
      <c r="A1032" s="1" t="s">
        <v>4895</v>
      </c>
      <c r="B1032" s="1" t="s">
        <v>13</v>
      </c>
      <c r="C1032" s="4" t="s">
        <v>4900</v>
      </c>
      <c r="D1032" s="1" t="s">
        <v>4901</v>
      </c>
      <c r="E1032" s="1" t="s">
        <v>4902</v>
      </c>
      <c r="F1032" s="4" t="s">
        <v>5267</v>
      </c>
      <c r="G1032" s="1" t="s">
        <v>17</v>
      </c>
      <c r="H1032" s="1" t="s">
        <v>18</v>
      </c>
      <c r="I1032" s="1" t="s">
        <v>19</v>
      </c>
      <c r="J1032" s="1" t="s">
        <v>4903</v>
      </c>
      <c r="K1032" s="1" t="s">
        <v>21</v>
      </c>
      <c r="L1032" s="1" t="str">
        <f>HYPERLINK("https://files.afu.se/Downloads/Transcripts/Fade%20to%20Black%20(Jimmy%20Church)/2014 06 29 - FADE TO BLACK Radio - Ep.83 FADE to BLACK Jimmy Church w  Patricia Cori UFO Egypt Malibu DUWB LIVE on air_vjdI_Pg7k2g - transcript (automated).pdf","Transcript Link")</f>
        <v>Transcript Link</v>
      </c>
      <c r="M1032" s="2" t="str">
        <f>HYPERLINK("https://files.afu.se/Downloads/Transcripts/Fade%20to%20Black%20(Jimmy%20Church)/2014 06 29 - FADE TO BLACK Radio - Ep.83 FADE to BLACK Jimmy Church w  Patricia Cori UFO Egypt Malibu DUWB LIVE on air_vjdI_Pg7k2g - transcript (automated).pdf","Transcript Link")</f>
        <v>Transcript Link</v>
      </c>
    </row>
    <row r="1033" spans="1:13" ht="165">
      <c r="A1033" s="1" t="s">
        <v>4895</v>
      </c>
      <c r="B1033" s="1" t="s">
        <v>13</v>
      </c>
      <c r="C1033" s="4" t="s">
        <v>4904</v>
      </c>
      <c r="D1033" s="1" t="s">
        <v>4905</v>
      </c>
      <c r="E1033" s="1" t="s">
        <v>4906</v>
      </c>
      <c r="F1033" s="4" t="s">
        <v>5267</v>
      </c>
      <c r="G1033" s="1" t="s">
        <v>17</v>
      </c>
      <c r="H1033" s="1" t="s">
        <v>18</v>
      </c>
      <c r="I1033" s="1" t="s">
        <v>19</v>
      </c>
      <c r="J1033" s="1" t="s">
        <v>4907</v>
      </c>
      <c r="K1033" s="1" t="s">
        <v>21</v>
      </c>
      <c r="L1033" s="1" t="str">
        <f>HYPERLINK("https://files.afu.se/Downloads/Transcripts/Fade%20to%20Black%20(Jimmy%20Church)/2014 06 29 - FADE TO BLACK Radio - Ep.82 FADE to BLACK Jimmy Church w  Kerry Cassidy UFO Whistleblowers LIVE on air_73pIGeFx1VQ - transcript (automated).pdf","Transcript Link")</f>
        <v>Transcript Link</v>
      </c>
      <c r="M1033" s="2" t="str">
        <f>HYPERLINK("https://files.afu.se/Downloads/Transcripts/Fade%20to%20Black%20(Jimmy%20Church)/2014 06 29 - FADE TO BLACK Radio - Ep.82 FADE to BLACK Jimmy Church w  Kerry Cassidy UFO Whistleblowers LIVE on air_73pIGeFx1VQ - transcript (automated).pdf","Transcript Link")</f>
        <v>Transcript Link</v>
      </c>
    </row>
    <row r="1034" spans="1:13" ht="165">
      <c r="A1034" s="1" t="s">
        <v>4908</v>
      </c>
      <c r="B1034" s="1" t="s">
        <v>13</v>
      </c>
      <c r="C1034" s="4" t="s">
        <v>4909</v>
      </c>
      <c r="D1034" s="1" t="s">
        <v>4910</v>
      </c>
      <c r="E1034" s="1" t="s">
        <v>4911</v>
      </c>
      <c r="F1034" s="4" t="s">
        <v>5267</v>
      </c>
      <c r="G1034" s="1" t="s">
        <v>17</v>
      </c>
      <c r="H1034" s="1" t="s">
        <v>18</v>
      </c>
      <c r="I1034" s="1" t="s">
        <v>19</v>
      </c>
      <c r="J1034" s="1" t="s">
        <v>4912</v>
      </c>
      <c r="K1034" s="1" t="s">
        <v>21</v>
      </c>
      <c r="L1034" s="1" t="str">
        <f>HYPERLINK("https://files.afu.se/Downloads/Transcripts/Fade%20to%20Black%20(Jimmy%20Church)/2014 06 22 - FADE TO BLACK Radio - Ep.80 FADE to BLACK Jimmy Church w  Craig Campobasso UFO Stranger at the Pentagon LIVE on air_YTuA_Ipb1uw - transcript (automated).pdf","Transcript Link")</f>
        <v>Transcript Link</v>
      </c>
      <c r="M1034" s="2" t="str">
        <f>HYPERLINK("https://files.afu.se/Downloads/Transcripts/Fade%20to%20Black%20(Jimmy%20Church)/2014 06 22 - FADE TO BLACK Radio - Ep.80 FADE to BLACK Jimmy Church w  Craig Campobasso UFO Stranger at the Pentagon LIVE on air_YTuA_Ipb1uw - transcript (automated).pdf","Transcript Link")</f>
        <v>Transcript Link</v>
      </c>
    </row>
    <row r="1035" spans="1:13" ht="165">
      <c r="A1035" s="1" t="s">
        <v>4908</v>
      </c>
      <c r="B1035" s="1" t="s">
        <v>13</v>
      </c>
      <c r="C1035" s="4" t="s">
        <v>4913</v>
      </c>
      <c r="D1035" s="1" t="s">
        <v>4914</v>
      </c>
      <c r="E1035" s="1" t="s">
        <v>4915</v>
      </c>
      <c r="F1035" s="4" t="s">
        <v>5267</v>
      </c>
      <c r="G1035" s="1" t="s">
        <v>17</v>
      </c>
      <c r="H1035" s="1" t="s">
        <v>18</v>
      </c>
      <c r="I1035" s="1" t="s">
        <v>19</v>
      </c>
      <c r="J1035" s="1" t="s">
        <v>4916</v>
      </c>
      <c r="K1035" s="1" t="s">
        <v>21</v>
      </c>
      <c r="L1035" s="1" t="str">
        <f>HYPERLINK("https://files.afu.se/Downloads/Transcripts/Fade%20to%20Black%20(Jimmy%20Church)/2014 06 22 - FADE TO BLACK Radio - Ep.79 FADE to BLACK w  Jimmy Church Bill Birnes Malibu UFO DUWB LIVE on air_8dTVE7N86EU - transcript (automated).pdf","Transcript Link")</f>
        <v>Transcript Link</v>
      </c>
      <c r="M1035" s="2" t="str">
        <f>HYPERLINK("https://files.afu.se/Downloads/Transcripts/Fade%20to%20Black%20(Jimmy%20Church)/2014 06 22 - FADE TO BLACK Radio - Ep.79 FADE to BLACK w  Jimmy Church Bill Birnes Malibu UFO DUWB LIVE on air_8dTVE7N86EU - transcript (automated).pdf","Transcript Link")</f>
        <v>Transcript Link</v>
      </c>
    </row>
    <row r="1036" spans="1:13" ht="165">
      <c r="A1036" s="1" t="s">
        <v>4917</v>
      </c>
      <c r="B1036" s="1" t="s">
        <v>13</v>
      </c>
      <c r="C1036" s="4" t="s">
        <v>4918</v>
      </c>
      <c r="D1036" s="1" t="s">
        <v>4919</v>
      </c>
      <c r="E1036" s="1" t="s">
        <v>4920</v>
      </c>
      <c r="F1036" s="4" t="s">
        <v>5267</v>
      </c>
      <c r="G1036" s="1" t="s">
        <v>17</v>
      </c>
      <c r="H1036" s="1" t="s">
        <v>18</v>
      </c>
      <c r="I1036" s="1" t="s">
        <v>19</v>
      </c>
      <c r="J1036" s="1" t="s">
        <v>4921</v>
      </c>
      <c r="K1036" s="1" t="s">
        <v>21</v>
      </c>
      <c r="L1036" s="1" t="str">
        <f>HYPERLINK("https://files.afu.se/Downloads/Transcripts/Fade%20to%20Black%20(Jimmy%20Church)/2014 06 21 - FADE TO BLACK Radio - Ep.78 FADE to BLACK Jimmy Church w  Truthseekah Hip-Hop Esoteric UFO LIVE on air_30N57TqE4Ws - transcript (automated).pdf","Transcript Link")</f>
        <v>Transcript Link</v>
      </c>
      <c r="M1036" s="2" t="str">
        <f>HYPERLINK("https://files.afu.se/Downloads/Transcripts/Fade%20to%20Black%20(Jimmy%20Church)/2014 06 21 - FADE TO BLACK Radio - Ep.78 FADE to BLACK Jimmy Church w  Truthseekah Hip-Hop Esoteric UFO LIVE on air_30N57TqE4Ws - transcript (automated).pdf","Transcript Link")</f>
        <v>Transcript Link</v>
      </c>
    </row>
    <row r="1037" spans="1:13" ht="165">
      <c r="A1037" s="1" t="s">
        <v>4922</v>
      </c>
      <c r="B1037" s="1" t="s">
        <v>13</v>
      </c>
      <c r="C1037" s="4" t="s">
        <v>4923</v>
      </c>
      <c r="D1037" s="1" t="s">
        <v>4924</v>
      </c>
      <c r="E1037" s="1" t="s">
        <v>4925</v>
      </c>
      <c r="F1037" s="4" t="s">
        <v>5267</v>
      </c>
      <c r="G1037" s="1" t="s">
        <v>17</v>
      </c>
      <c r="H1037" s="1" t="s">
        <v>18</v>
      </c>
      <c r="I1037" s="1" t="s">
        <v>19</v>
      </c>
      <c r="J1037" s="1" t="s">
        <v>4926</v>
      </c>
      <c r="K1037" s="1" t="s">
        <v>21</v>
      </c>
      <c r="L1037" s="1" t="str">
        <f>HYPERLINK("https://files.afu.se/Downloads/Transcripts/Fade%20to%20Black%20(Jimmy%20Church)/2014 06 16 - FADE TO BLACK Radio - Ep.77 FADE to BLACK Jimmy Church w  Peter Robbins Rendlesham Forest UFO IV LIVE on air_yloeZrRwvDk - transcript (automated).pdf","Transcript Link")</f>
        <v>Transcript Link</v>
      </c>
      <c r="M1037" s="2" t="str">
        <f>HYPERLINK("https://files.afu.se/Downloads/Transcripts/Fade%20to%20Black%20(Jimmy%20Church)/2014 06 16 - FADE TO BLACK Radio - Ep.77 FADE to BLACK Jimmy Church w  Peter Robbins Rendlesham Forest UFO IV LIVE on air_yloeZrRwvDk - transcript (automated).pdf","Transcript Link")</f>
        <v>Transcript Link</v>
      </c>
    </row>
    <row r="1038" spans="1:13" ht="165">
      <c r="A1038" s="1" t="s">
        <v>4927</v>
      </c>
      <c r="B1038" s="1" t="s">
        <v>13</v>
      </c>
      <c r="C1038" s="4" t="s">
        <v>4928</v>
      </c>
      <c r="D1038" s="1" t="s">
        <v>4929</v>
      </c>
      <c r="E1038" s="1" t="s">
        <v>4930</v>
      </c>
      <c r="F1038" s="4" t="s">
        <v>5267</v>
      </c>
      <c r="G1038" s="1" t="s">
        <v>17</v>
      </c>
      <c r="H1038" s="1" t="s">
        <v>18</v>
      </c>
      <c r="I1038" s="1" t="s">
        <v>19</v>
      </c>
      <c r="J1038" s="1" t="s">
        <v>4931</v>
      </c>
      <c r="K1038" s="1" t="s">
        <v>21</v>
      </c>
      <c r="L1038" s="1" t="str">
        <f>HYPERLINK("https://files.afu.se/Downloads/Transcripts/Fade%20to%20Black%20(Jimmy%20Church)/2014 06 15 - FADE TO BLACK Radio - Ep.76 FADE to BLACK Jimmy Church w  Freeman, Larry Haber Freemasons, John Titor LIVE on air_Q0LJj6O02Ck - transcript (automated).pdf","Transcript Link")</f>
        <v>Transcript Link</v>
      </c>
      <c r="M1038" s="2" t="str">
        <f>HYPERLINK("https://files.afu.se/Downloads/Transcripts/Fade%20to%20Black%20(Jimmy%20Church)/2014 06 15 - FADE TO BLACK Radio - Ep.76 FADE to BLACK Jimmy Church w  Freeman, Larry Haber Freemasons, John Titor LIVE on air_Q0LJj6O02Ck - transcript (automated).pdf","Transcript Link")</f>
        <v>Transcript Link</v>
      </c>
    </row>
    <row r="1039" spans="1:13" ht="165">
      <c r="A1039" s="1" t="s">
        <v>4927</v>
      </c>
      <c r="B1039" s="1" t="s">
        <v>13</v>
      </c>
      <c r="C1039" s="4" t="s">
        <v>4932</v>
      </c>
      <c r="D1039" s="1" t="s">
        <v>4933</v>
      </c>
      <c r="E1039" s="1" t="s">
        <v>4934</v>
      </c>
      <c r="F1039" s="4" t="s">
        <v>5267</v>
      </c>
      <c r="G1039" s="1" t="s">
        <v>17</v>
      </c>
      <c r="H1039" s="1" t="s">
        <v>18</v>
      </c>
      <c r="I1039" s="1" t="s">
        <v>19</v>
      </c>
      <c r="J1039" s="1" t="s">
        <v>4935</v>
      </c>
      <c r="K1039" s="1" t="s">
        <v>21</v>
      </c>
      <c r="L1039" s="1" t="str">
        <f>HYPERLINK("https://files.afu.se/Downloads/Transcripts/Fade%20to%20Black%20(Jimmy%20Church)/2014 06 15 - FADE TO BLACK Radio - Ep.75 FADE to BLACK Jimmy Church w  Alex Mistretta, Dale Romero Dyatlov UFO case LIVE on air_cmQnCxul5KY - transcript (automated).pdf","Transcript Link")</f>
        <v>Transcript Link</v>
      </c>
      <c r="M1039" s="2" t="str">
        <f>HYPERLINK("https://files.afu.se/Downloads/Transcripts/Fade%20to%20Black%20(Jimmy%20Church)/2014 06 15 - FADE TO BLACK Radio - Ep.75 FADE to BLACK Jimmy Church w  Alex Mistretta, Dale Romero Dyatlov UFO case LIVE on air_cmQnCxul5KY - transcript (automated).pdf","Transcript Link")</f>
        <v>Transcript Link</v>
      </c>
    </row>
    <row r="1040" spans="1:13" ht="165">
      <c r="A1040" s="1" t="s">
        <v>4936</v>
      </c>
      <c r="B1040" s="1" t="s">
        <v>13</v>
      </c>
      <c r="C1040" s="4" t="s">
        <v>4937</v>
      </c>
      <c r="D1040" s="1" t="s">
        <v>4938</v>
      </c>
      <c r="E1040" s="1" t="s">
        <v>4939</v>
      </c>
      <c r="F1040" s="4" t="s">
        <v>5267</v>
      </c>
      <c r="G1040" s="1" t="s">
        <v>17</v>
      </c>
      <c r="H1040" s="1" t="s">
        <v>18</v>
      </c>
      <c r="I1040" s="1" t="s">
        <v>19</v>
      </c>
      <c r="J1040" s="1" t="s">
        <v>4940</v>
      </c>
      <c r="K1040" s="1" t="s">
        <v>21</v>
      </c>
      <c r="L1040" s="1" t="str">
        <f>HYPERLINK("https://files.afu.se/Downloads/Transcripts/Fade%20to%20Black%20(Jimmy%20Church)/2014 06 08 - FADE TO BLACK Radio - Ep.74 FADE to BLACK Jimmy Church w  Joe Buchman, Lee Speigel, Ed Riordan UFO History LIVE on air_l23JnPbH7mo - transcript (automated).pdf","Transcript Link")</f>
        <v>Transcript Link</v>
      </c>
      <c r="M1040" s="2" t="str">
        <f>HYPERLINK("https://files.afu.se/Downloads/Transcripts/Fade%20to%20Black%20(Jimmy%20Church)/2014 06 08 - FADE TO BLACK Radio - Ep.74 FADE to BLACK Jimmy Church w  Joe Buchman, Lee Speigel, Ed Riordan UFO History LIVE on air_l23JnPbH7mo - transcript (automated).pdf","Transcript Link")</f>
        <v>Transcript Link</v>
      </c>
    </row>
    <row r="1041" spans="1:13" ht="165">
      <c r="A1041" s="1" t="s">
        <v>4941</v>
      </c>
      <c r="B1041" s="1" t="s">
        <v>13</v>
      </c>
      <c r="C1041" s="4" t="s">
        <v>4942</v>
      </c>
      <c r="D1041" s="1" t="s">
        <v>4943</v>
      </c>
      <c r="E1041" s="1" t="s">
        <v>4944</v>
      </c>
      <c r="F1041" s="4" t="s">
        <v>5267</v>
      </c>
      <c r="G1041" s="1" t="s">
        <v>17</v>
      </c>
      <c r="H1041" s="1" t="s">
        <v>18</v>
      </c>
      <c r="I1041" s="1" t="s">
        <v>19</v>
      </c>
      <c r="J1041" s="1" t="s">
        <v>4945</v>
      </c>
      <c r="K1041" s="1" t="s">
        <v>21</v>
      </c>
      <c r="L1041" s="1" t="str">
        <f>HYPERLINK("https://files.afu.se/Downloads/Transcripts/Fade%20to%20Black%20(Jimmy%20Church)/2014 06 07 - FADE TO BLACK Radio - Ep.73 FADE to BLACK Jimmy Church w  Alejandro Rojas UFO Disinfo MJ12 LIVE on air_wdq1DncQ7KI - transcript (automated).pdf","Transcript Link")</f>
        <v>Transcript Link</v>
      </c>
      <c r="M1041" s="2" t="str">
        <f>HYPERLINK("https://files.afu.se/Downloads/Transcripts/Fade%20to%20Black%20(Jimmy%20Church)/2014 06 07 - FADE TO BLACK Radio - Ep.73 FADE to BLACK Jimmy Church w  Alejandro Rojas UFO Disinfo MJ12 LIVE on air_wdq1DncQ7KI - transcript (automated).pdf","Transcript Link")</f>
        <v>Transcript Link</v>
      </c>
    </row>
    <row r="1042" spans="1:13" ht="165">
      <c r="A1042" s="1" t="s">
        <v>4946</v>
      </c>
      <c r="B1042" s="1" t="s">
        <v>13</v>
      </c>
      <c r="C1042" s="4" t="s">
        <v>4947</v>
      </c>
      <c r="D1042" s="1" t="s">
        <v>4948</v>
      </c>
      <c r="E1042" s="1" t="s">
        <v>4949</v>
      </c>
      <c r="F1042" s="4" t="s">
        <v>5267</v>
      </c>
      <c r="G1042" s="1" t="s">
        <v>17</v>
      </c>
      <c r="H1042" s="1" t="s">
        <v>18</v>
      </c>
      <c r="I1042" s="1" t="s">
        <v>19</v>
      </c>
      <c r="J1042" s="1" t="s">
        <v>4950</v>
      </c>
      <c r="K1042" s="1" t="s">
        <v>21</v>
      </c>
      <c r="L1042" s="1" t="str">
        <f>HYPERLINK("https://files.afu.se/Downloads/Transcripts/Fade%20to%20Black%20(Jimmy%20Church)/2014 06 05 - FADE TO BLACK Radio - Ep.72 FADE to BLACK Jimmy Church w  Dr. Steven Greer Proj. Aquarius Breaking News LIVE on air_ZvQ-tlyBJe4 - transcript (automated).pdf","Transcript Link")</f>
        <v>Transcript Link</v>
      </c>
      <c r="M1042" s="2" t="str">
        <f>HYPERLINK("https://files.afu.se/Downloads/Transcripts/Fade%20to%20Black%20(Jimmy%20Church)/2014 06 05 - FADE TO BLACK Radio - Ep.72 FADE to BLACK Jimmy Church w  Dr. Steven Greer Proj. Aquarius Breaking News LIVE on air_ZvQ-tlyBJe4 - transcript (automated).pdf","Transcript Link")</f>
        <v>Transcript Link</v>
      </c>
    </row>
    <row r="1043" spans="1:13" ht="165">
      <c r="A1043" s="1" t="s">
        <v>4951</v>
      </c>
      <c r="B1043" s="1" t="s">
        <v>13</v>
      </c>
      <c r="C1043" s="4" t="s">
        <v>4952</v>
      </c>
      <c r="D1043" s="1" t="s">
        <v>4953</v>
      </c>
      <c r="E1043" s="1" t="s">
        <v>4954</v>
      </c>
      <c r="F1043" s="4" t="s">
        <v>5267</v>
      </c>
      <c r="G1043" s="1" t="s">
        <v>17</v>
      </c>
      <c r="H1043" s="1" t="s">
        <v>18</v>
      </c>
      <c r="I1043" s="1" t="s">
        <v>19</v>
      </c>
      <c r="J1043" s="1" t="s">
        <v>4955</v>
      </c>
      <c r="K1043" s="1" t="s">
        <v>21</v>
      </c>
      <c r="L1043" s="1" t="str">
        <f>HYPERLINK("https://files.afu.se/Downloads/Transcripts/Fade%20to%20Black%20(Jimmy%20Church)/2014 06 02 - FADE TO BLACK Radio - Ep.71 FADE to BLACK Jimmy Church w  Dr. Courtney Brown RV Great Pyramid LIVE on air_x4dUmTvllLc - transcript (automated).pdf","Transcript Link")</f>
        <v>Transcript Link</v>
      </c>
      <c r="M1043" s="2" t="str">
        <f>HYPERLINK("https://files.afu.se/Downloads/Transcripts/Fade%20to%20Black%20(Jimmy%20Church)/2014 06 02 - FADE TO BLACK Radio - Ep.71 FADE to BLACK Jimmy Church w  Dr. Courtney Brown RV Great Pyramid LIVE on air_x4dUmTvllLc - transcript (automated).pdf","Transcript Link")</f>
        <v>Transcript Link</v>
      </c>
    </row>
    <row r="1044" spans="1:13" ht="165">
      <c r="A1044" s="1" t="s">
        <v>4956</v>
      </c>
      <c r="B1044" s="1" t="s">
        <v>13</v>
      </c>
      <c r="C1044" s="4" t="s">
        <v>4957</v>
      </c>
      <c r="D1044" s="1" t="s">
        <v>4958</v>
      </c>
      <c r="E1044" s="1" t="s">
        <v>4959</v>
      </c>
      <c r="F1044" s="4" t="s">
        <v>5267</v>
      </c>
      <c r="G1044" s="1" t="s">
        <v>17</v>
      </c>
      <c r="H1044" s="1" t="s">
        <v>18</v>
      </c>
      <c r="I1044" s="1" t="s">
        <v>19</v>
      </c>
      <c r="J1044" s="1" t="s">
        <v>4960</v>
      </c>
      <c r="K1044" s="1" t="s">
        <v>21</v>
      </c>
      <c r="L1044" s="1" t="str">
        <f>HYPERLINK("https://files.afu.se/Downloads/Transcripts/Fade%20to%20Black%20(Jimmy%20Church)/2014 06 01 - FADE TO BLACK Radio - Ep.70 FADE to BLACK Jimmy Church w  Blake Cousins ThirdPhaseofMoon Dr. J. Andy Ilias LIVE on air_GLc5mxlBJDU - transcript (automated).pdf","Transcript Link")</f>
        <v>Transcript Link</v>
      </c>
      <c r="M1044" s="2" t="str">
        <f>HYPERLINK("https://files.afu.se/Downloads/Transcripts/Fade%20to%20Black%20(Jimmy%20Church)/2014 06 01 - FADE TO BLACK Radio - Ep.70 FADE to BLACK Jimmy Church w  Blake Cousins ThirdPhaseofMoon Dr. J. Andy Ilias LIVE on air_GLc5mxlBJDU - transcript (automated).pdf","Transcript Link")</f>
        <v>Transcript Link</v>
      </c>
    </row>
    <row r="1045" spans="1:13" ht="165">
      <c r="A1045" s="1" t="s">
        <v>4961</v>
      </c>
      <c r="B1045" s="1" t="s">
        <v>13</v>
      </c>
      <c r="C1045" s="4" t="s">
        <v>4962</v>
      </c>
      <c r="D1045" s="1" t="s">
        <v>4963</v>
      </c>
      <c r="E1045" s="1" t="s">
        <v>4964</v>
      </c>
      <c r="F1045" s="4" t="s">
        <v>5267</v>
      </c>
      <c r="G1045" s="1" t="s">
        <v>17</v>
      </c>
      <c r="H1045" s="1" t="s">
        <v>18</v>
      </c>
      <c r="I1045" s="1" t="s">
        <v>19</v>
      </c>
      <c r="J1045" s="1" t="s">
        <v>4965</v>
      </c>
      <c r="K1045" s="1" t="s">
        <v>21</v>
      </c>
      <c r="L1045" s="1" t="str">
        <f>HYPERLINK("https://files.afu.se/Downloads/Transcripts/Fade%20to%20Black%20(Jimmy%20Church)/2014 05 31 - FADE TO BLACK Radio - Ep.69 FADE to BLACK Jimmy Church w  Joshua P Warren Paranormal Pro LIVE on air_WjQWrUJ0YtY - transcript (automated).pdf","Transcript Link")</f>
        <v>Transcript Link</v>
      </c>
      <c r="M1045" s="2" t="str">
        <f>HYPERLINK("https://files.afu.se/Downloads/Transcripts/Fade%20to%20Black%20(Jimmy%20Church)/2014 05 31 - FADE TO BLACK Radio - Ep.69 FADE to BLACK Jimmy Church w  Joshua P Warren Paranormal Pro LIVE on air_WjQWrUJ0YtY - transcript (automated).pdf","Transcript Link")</f>
        <v>Transcript Link</v>
      </c>
    </row>
    <row r="1046" spans="1:13" ht="165">
      <c r="A1046" s="1" t="s">
        <v>4966</v>
      </c>
      <c r="B1046" s="1" t="s">
        <v>13</v>
      </c>
      <c r="C1046" s="4" t="s">
        <v>4967</v>
      </c>
      <c r="D1046" s="1" t="s">
        <v>4968</v>
      </c>
      <c r="E1046" s="1" t="s">
        <v>4969</v>
      </c>
      <c r="F1046" s="4" t="s">
        <v>5267</v>
      </c>
      <c r="G1046" s="1" t="s">
        <v>17</v>
      </c>
      <c r="H1046" s="1" t="s">
        <v>18</v>
      </c>
      <c r="I1046" s="1" t="s">
        <v>19</v>
      </c>
      <c r="J1046" s="1" t="s">
        <v>4970</v>
      </c>
      <c r="K1046" s="1" t="s">
        <v>21</v>
      </c>
      <c r="L1046" s="1" t="str">
        <f>HYPERLINK("https://files.afu.se/Downloads/Transcripts/Fade%20to%20Black%20(Jimmy%20Church)/2014 05 27 - FADE TO BLACK Radio - BREAKING NEWS  MASSIVE UNDERWATER UFO BASE DISCOVERED OFF MALIBU COAST OFFICIAL VIDEO_MEUWT9UaN3s - transcript (automated).pdf","Transcript Link")</f>
        <v>Transcript Link</v>
      </c>
      <c r="M1046" s="2" t="str">
        <f>HYPERLINK("https://files.afu.se/Downloads/Transcripts/Fade%20to%20Black%20(Jimmy%20Church)/2014 05 27 - FADE TO BLACK Radio - BREAKING NEWS  MASSIVE UNDERWATER UFO BASE DISCOVERED OFF MALIBU COAST OFFICIAL VIDEO_MEUWT9UaN3s - transcript (automated).pdf","Transcript Link")</f>
        <v>Transcript Link</v>
      </c>
    </row>
    <row r="1047" spans="1:13" ht="165">
      <c r="A1047" s="1" t="s">
        <v>4971</v>
      </c>
      <c r="B1047" s="1" t="s">
        <v>13</v>
      </c>
      <c r="C1047" s="4" t="s">
        <v>4972</v>
      </c>
      <c r="D1047" s="1" t="s">
        <v>4973</v>
      </c>
      <c r="E1047" s="1" t="s">
        <v>4974</v>
      </c>
      <c r="F1047" s="4" t="s">
        <v>5267</v>
      </c>
      <c r="G1047" s="1" t="s">
        <v>17</v>
      </c>
      <c r="H1047" s="1" t="s">
        <v>18</v>
      </c>
      <c r="I1047" s="1" t="s">
        <v>19</v>
      </c>
      <c r="J1047" s="1" t="s">
        <v>4975</v>
      </c>
      <c r="K1047" s="1" t="s">
        <v>21</v>
      </c>
      <c r="L1047" s="1" t="str">
        <f>HYPERLINK("https://files.afu.se/Downloads/Transcripts/Fade%20to%20Black%20(Jimmy%20Church)/2014 05 26 - FADE TO BLACK Radio - Ep.66 FADE to BLACK Jimmy Church w  Jim Marrs UFOs, Malibu DUWB NWO LIVE on air_R_5TwpCFnyE - transcript (automated).pdf","Transcript Link")</f>
        <v>Transcript Link</v>
      </c>
      <c r="M1047" s="2" t="str">
        <f>HYPERLINK("https://files.afu.se/Downloads/Transcripts/Fade%20to%20Black%20(Jimmy%20Church)/2014 05 26 - FADE TO BLACK Radio - Ep.66 FADE to BLACK Jimmy Church w  Jim Marrs UFOs, Malibu DUWB NWO LIVE on air_R_5TwpCFnyE - transcript (automated).pdf","Transcript Link")</f>
        <v>Transcript Link</v>
      </c>
    </row>
    <row r="1048" spans="1:13" ht="165">
      <c r="A1048" s="1" t="s">
        <v>4971</v>
      </c>
      <c r="B1048" s="1" t="s">
        <v>13</v>
      </c>
      <c r="C1048" s="4" t="s">
        <v>4976</v>
      </c>
      <c r="D1048" s="1" t="s">
        <v>4977</v>
      </c>
      <c r="E1048" s="1" t="s">
        <v>4978</v>
      </c>
      <c r="F1048" s="4" t="s">
        <v>5267</v>
      </c>
      <c r="G1048" s="1" t="s">
        <v>17</v>
      </c>
      <c r="H1048" s="1" t="s">
        <v>18</v>
      </c>
      <c r="I1048" s="1" t="s">
        <v>19</v>
      </c>
      <c r="J1048" s="1" t="s">
        <v>4979</v>
      </c>
      <c r="K1048" s="1" t="s">
        <v>21</v>
      </c>
      <c r="L1048" s="1">
        <v>0</v>
      </c>
      <c r="M1048" s="2">
        <v>0</v>
      </c>
    </row>
    <row r="1049" spans="1:13" ht="165">
      <c r="A1049" s="1" t="s">
        <v>4980</v>
      </c>
      <c r="B1049" s="1" t="s">
        <v>13</v>
      </c>
      <c r="C1049" s="4" t="s">
        <v>4981</v>
      </c>
      <c r="D1049" s="1" t="s">
        <v>4982</v>
      </c>
      <c r="E1049" s="1" t="s">
        <v>4983</v>
      </c>
      <c r="F1049" s="4" t="s">
        <v>5267</v>
      </c>
      <c r="G1049" s="1" t="s">
        <v>17</v>
      </c>
      <c r="H1049" s="1" t="s">
        <v>18</v>
      </c>
      <c r="I1049" s="1" t="s">
        <v>19</v>
      </c>
      <c r="J1049" s="1" t="s">
        <v>4984</v>
      </c>
      <c r="K1049" s="1" t="s">
        <v>21</v>
      </c>
      <c r="L1049" s="1" t="str">
        <f>HYPERLINK("https://files.afu.se/Downloads/Transcripts/Fade%20to%20Black%20(Jimmy%20Church)/2014 05 25 - FADE TO BLACK Radio - Ep.68 FADE to BLACK Jimmy Church w  Michael Tellinger and Robert Stanley UFOs Malibu LIVE on air_r-hbilVDQcU - transcript (automated).pdf","Transcript Link")</f>
        <v>Transcript Link</v>
      </c>
      <c r="M1049" s="2" t="str">
        <f>HYPERLINK("https://files.afu.se/Downloads/Transcripts/Fade%20to%20Black%20(Jimmy%20Church)/2014 05 25 - FADE TO BLACK Radio - Ep.68 FADE to BLACK Jimmy Church w  Michael Tellinger and Robert Stanley UFOs Malibu LIVE on air_r-hbilVDQcU - transcript (automated).pdf","Transcript Link")</f>
        <v>Transcript Link</v>
      </c>
    </row>
    <row r="1050" spans="1:13" ht="165">
      <c r="A1050" s="1" t="s">
        <v>4985</v>
      </c>
      <c r="B1050" s="1" t="s">
        <v>13</v>
      </c>
      <c r="C1050" s="4" t="s">
        <v>4986</v>
      </c>
      <c r="D1050" s="1" t="s">
        <v>4987</v>
      </c>
      <c r="E1050" s="1" t="s">
        <v>4988</v>
      </c>
      <c r="F1050" s="4" t="s">
        <v>5267</v>
      </c>
      <c r="G1050" s="1" t="s">
        <v>17</v>
      </c>
      <c r="H1050" s="1" t="s">
        <v>18</v>
      </c>
      <c r="I1050" s="1" t="s">
        <v>19</v>
      </c>
      <c r="J1050" s="1" t="s">
        <v>4989</v>
      </c>
      <c r="K1050" s="1" t="s">
        <v>21</v>
      </c>
      <c r="L1050" s="1" t="str">
        <f>HYPERLINK("https://files.afu.se/Downloads/Transcripts/Fade%20to%20Black%20(Jimmy%20Church)/2014 05 19 - FADE TO BLACK Radio - Ep.64 FADE to BLACK Jimmy Church w  Bill Birnes Dan Fogler Don Peyote LIVE on air_BGdltIaDxeA - transcript (automated).pdf","Transcript Link")</f>
        <v>Transcript Link</v>
      </c>
      <c r="M1050" s="2" t="str">
        <f>HYPERLINK("https://files.afu.se/Downloads/Transcripts/Fade%20to%20Black%20(Jimmy%20Church)/2014 05 19 - FADE TO BLACK Radio - Ep.64 FADE to BLACK Jimmy Church w  Bill Birnes Dan Fogler Don Peyote LIVE on air_BGdltIaDxeA - transcript (automated).pdf","Transcript Link")</f>
        <v>Transcript Link</v>
      </c>
    </row>
    <row r="1051" spans="1:13" ht="165">
      <c r="A1051" s="1" t="s">
        <v>4990</v>
      </c>
      <c r="B1051" s="1" t="s">
        <v>13</v>
      </c>
      <c r="C1051" s="4" t="s">
        <v>4991</v>
      </c>
      <c r="D1051" s="1" t="s">
        <v>4992</v>
      </c>
      <c r="E1051" s="1" t="s">
        <v>4993</v>
      </c>
      <c r="F1051" s="4" t="s">
        <v>5267</v>
      </c>
      <c r="G1051" s="1" t="s">
        <v>17</v>
      </c>
      <c r="H1051" s="1" t="s">
        <v>18</v>
      </c>
      <c r="I1051" s="1" t="s">
        <v>19</v>
      </c>
      <c r="J1051" s="1" t="s">
        <v>4994</v>
      </c>
      <c r="K1051" s="1" t="s">
        <v>21</v>
      </c>
      <c r="L1051" s="1" t="str">
        <f>HYPERLINK("https://files.afu.se/Downloads/Transcripts/Fade%20to%20Black%20(Jimmy%20Church)/2014 05 18 - FADE TO BLACK Radio - Ep.65 FADE to BLACK Jimmy Church w  Brad Olsen Future Esoteric LIVE on air_dgSG_h2Tz2U - transcript (automated).pdf","Transcript Link")</f>
        <v>Transcript Link</v>
      </c>
      <c r="M1051" s="2" t="str">
        <f>HYPERLINK("https://files.afu.se/Downloads/Transcripts/Fade%20to%20Black%20(Jimmy%20Church)/2014 05 18 - FADE TO BLACK Radio - Ep.65 FADE to BLACK Jimmy Church w  Brad Olsen Future Esoteric LIVE on air_dgSG_h2Tz2U - transcript (automated).pdf","Transcript Link")</f>
        <v>Transcript Link</v>
      </c>
    </row>
    <row r="1052" spans="1:13" ht="165">
      <c r="A1052" s="1" t="s">
        <v>4990</v>
      </c>
      <c r="B1052" s="1" t="s">
        <v>13</v>
      </c>
      <c r="C1052" s="4" t="s">
        <v>4995</v>
      </c>
      <c r="D1052" s="1" t="s">
        <v>4996</v>
      </c>
      <c r="E1052" s="1" t="s">
        <v>4997</v>
      </c>
      <c r="F1052" s="4" t="s">
        <v>5267</v>
      </c>
      <c r="G1052" s="1" t="s">
        <v>17</v>
      </c>
      <c r="H1052" s="1" t="s">
        <v>18</v>
      </c>
      <c r="I1052" s="1" t="s">
        <v>19</v>
      </c>
      <c r="J1052" s="1" t="s">
        <v>4998</v>
      </c>
      <c r="K1052" s="1" t="s">
        <v>21</v>
      </c>
      <c r="L1052" s="1" t="str">
        <f>HYPERLINK("https://files.afu.se/Downloads/Transcripts/Fade%20to%20Black%20(Jimmy%20Church)/2014 05 18 - FADE TO BLACK Radio - Ep.63 FADE to BLACK Jimmy Church w  Marshall Klarfeld Anunnaki Sitchin LIVE on air_RqIs1DlMdqU - transcript (automated).pdf","Transcript Link")</f>
        <v>Transcript Link</v>
      </c>
      <c r="M1052" s="2" t="str">
        <f>HYPERLINK("https://files.afu.se/Downloads/Transcripts/Fade%20to%20Black%20(Jimmy%20Church)/2014 05 18 - FADE TO BLACK Radio - Ep.63 FADE to BLACK Jimmy Church w  Marshall Klarfeld Anunnaki Sitchin LIVE on air_RqIs1DlMdqU - transcript (automated).pdf","Transcript Link")</f>
        <v>Transcript Link</v>
      </c>
    </row>
    <row r="1053" spans="1:13" ht="165">
      <c r="A1053" s="1" t="s">
        <v>4999</v>
      </c>
      <c r="B1053" s="1" t="s">
        <v>13</v>
      </c>
      <c r="C1053" s="4" t="s">
        <v>5000</v>
      </c>
      <c r="D1053" s="1" t="s">
        <v>5001</v>
      </c>
      <c r="E1053" s="1" t="s">
        <v>5002</v>
      </c>
      <c r="F1053" s="4" t="s">
        <v>5267</v>
      </c>
      <c r="G1053" s="1" t="s">
        <v>17</v>
      </c>
      <c r="H1053" s="1" t="s">
        <v>18</v>
      </c>
      <c r="I1053" s="1" t="s">
        <v>19</v>
      </c>
      <c r="J1053" s="1" t="s">
        <v>5003</v>
      </c>
      <c r="K1053" s="1" t="s">
        <v>21</v>
      </c>
      <c r="L1053" s="1" t="str">
        <f>HYPERLINK("https://files.afu.se/Downloads/Transcripts/Fade%20to%20Black%20(Jimmy%20Church)/2014 05 11 - FADE TO BLACK Radio - Ep.62 FADE to BLACK Jimmy Church w  David Icke World Alien Agenda LIVE on air_37yDyU8ffag - transcript (automated).pdf","Transcript Link")</f>
        <v>Transcript Link</v>
      </c>
      <c r="M1053" s="2" t="str">
        <f>HYPERLINK("https://files.afu.se/Downloads/Transcripts/Fade%20to%20Black%20(Jimmy%20Church)/2014 05 11 - FADE TO BLACK Radio - Ep.62 FADE to BLACK Jimmy Church w  David Icke World Alien Agenda LIVE on air_37yDyU8ffag - transcript (automated).pdf","Transcript Link")</f>
        <v>Transcript Link</v>
      </c>
    </row>
    <row r="1054" spans="1:13" ht="165">
      <c r="A1054" s="1" t="s">
        <v>4999</v>
      </c>
      <c r="B1054" s="1" t="s">
        <v>13</v>
      </c>
      <c r="C1054" s="4" t="s">
        <v>5004</v>
      </c>
      <c r="D1054" s="1" t="s">
        <v>5005</v>
      </c>
      <c r="E1054" s="1" t="s">
        <v>5006</v>
      </c>
      <c r="F1054" s="4" t="s">
        <v>5267</v>
      </c>
      <c r="G1054" s="1" t="s">
        <v>17</v>
      </c>
      <c r="H1054" s="1" t="s">
        <v>18</v>
      </c>
      <c r="I1054" s="1" t="s">
        <v>19</v>
      </c>
      <c r="J1054" s="1" t="s">
        <v>5007</v>
      </c>
      <c r="K1054" s="1" t="s">
        <v>21</v>
      </c>
      <c r="L1054" s="1" t="str">
        <f>HYPERLINK("https://files.afu.se/Downloads/Transcripts/Fade%20to%20Black%20(Jimmy%20Church)/2014 05 11 - FADE TO BLACK Radio - Ep.61 FADE to BLACK Jimmy Church w  Jim Penniston   D. Anka Bashar LIVE on air_lmlSvxiowvE - transcript (automated).pdf","Transcript Link")</f>
        <v>Transcript Link</v>
      </c>
      <c r="M1054" s="2" t="str">
        <f>HYPERLINK("https://files.afu.se/Downloads/Transcripts/Fade%20to%20Black%20(Jimmy%20Church)/2014 05 11 - FADE TO BLACK Radio - Ep.61 FADE to BLACK Jimmy Church w  Jim Penniston   D. Anka Bashar LIVE on air_lmlSvxiowvE - transcript (automated).pdf","Transcript Link")</f>
        <v>Transcript Link</v>
      </c>
    </row>
    <row r="1055" spans="1:13" ht="165">
      <c r="A1055" s="1" t="s">
        <v>4999</v>
      </c>
      <c r="B1055" s="1" t="s">
        <v>13</v>
      </c>
      <c r="C1055" s="4" t="s">
        <v>5008</v>
      </c>
      <c r="D1055" s="1" t="s">
        <v>5009</v>
      </c>
      <c r="E1055" s="1" t="s">
        <v>5010</v>
      </c>
      <c r="F1055" s="4" t="s">
        <v>5267</v>
      </c>
      <c r="G1055" s="1" t="s">
        <v>17</v>
      </c>
      <c r="H1055" s="1" t="s">
        <v>18</v>
      </c>
      <c r="I1055" s="1" t="s">
        <v>19</v>
      </c>
      <c r="J1055" s="1" t="s">
        <v>5011</v>
      </c>
      <c r="K1055" s="1" t="s">
        <v>21</v>
      </c>
      <c r="L1055" s="1" t="str">
        <f>HYPERLINK("https://files.afu.se/Downloads/Transcripts/Fade%20to%20Black%20(Jimmy%20Church)/2014 05 11 - FADE TO BLACK Radio - Ep.60 FADE to BLACK Jimmy Church w  Wynn Free Channeling LIVE on air_1iy9C9u0wtY - transcript (automated).pdf","Transcript Link")</f>
        <v>Transcript Link</v>
      </c>
      <c r="M1055" s="2" t="str">
        <f>HYPERLINK("https://files.afu.se/Downloads/Transcripts/Fade%20to%20Black%20(Jimmy%20Church)/2014 05 11 - FADE TO BLACK Radio - Ep.60 FADE to BLACK Jimmy Church w  Wynn Free Channeling LIVE on air_1iy9C9u0wtY - transcript (automated).pdf","Transcript Link")</f>
        <v>Transcript Link</v>
      </c>
    </row>
    <row r="1056" spans="1:13" ht="165">
      <c r="A1056" s="1" t="s">
        <v>5012</v>
      </c>
      <c r="B1056" s="1" t="s">
        <v>13</v>
      </c>
      <c r="C1056" s="4" t="s">
        <v>5013</v>
      </c>
      <c r="D1056" s="1" t="s">
        <v>5014</v>
      </c>
      <c r="E1056" s="1" t="s">
        <v>5015</v>
      </c>
      <c r="F1056" s="4" t="s">
        <v>5267</v>
      </c>
      <c r="G1056" s="1" t="s">
        <v>17</v>
      </c>
      <c r="H1056" s="1" t="s">
        <v>18</v>
      </c>
      <c r="I1056" s="1" t="s">
        <v>19</v>
      </c>
      <c r="J1056" s="1" t="s">
        <v>5016</v>
      </c>
      <c r="K1056" s="1" t="s">
        <v>21</v>
      </c>
      <c r="L1056" s="1" t="str">
        <f>HYPERLINK("https://files.afu.se/Downloads/Transcripts/Fade%20to%20Black%20(Jimmy%20Church)/2014 05 05 - FADE TO BLACK Radio - Ep.58 FADE to BLACK Jimmy Church w  Richard Hoagland China Moon Mars LIVE on air_5MMRp-n1FKw - transcript (automated).pdf","Transcript Link")</f>
        <v>Transcript Link</v>
      </c>
      <c r="M1056" s="2" t="str">
        <f>HYPERLINK("https://files.afu.se/Downloads/Transcripts/Fade%20to%20Black%20(Jimmy%20Church)/2014 05 05 - FADE TO BLACK Radio - Ep.58 FADE to BLACK Jimmy Church w  Richard Hoagland China Moon Mars LIVE on air_5MMRp-n1FKw - transcript (automated).pdf","Transcript Link")</f>
        <v>Transcript Link</v>
      </c>
    </row>
    <row r="1057" spans="1:13" ht="165">
      <c r="A1057" s="1" t="s">
        <v>5017</v>
      </c>
      <c r="B1057" s="1" t="s">
        <v>13</v>
      </c>
      <c r="C1057" s="4" t="s">
        <v>5018</v>
      </c>
      <c r="D1057" s="1" t="s">
        <v>5019</v>
      </c>
      <c r="E1057" s="1" t="s">
        <v>5020</v>
      </c>
      <c r="F1057" s="4" t="s">
        <v>5267</v>
      </c>
      <c r="G1057" s="1" t="s">
        <v>17</v>
      </c>
      <c r="H1057" s="1" t="s">
        <v>18</v>
      </c>
      <c r="I1057" s="1" t="s">
        <v>19</v>
      </c>
      <c r="J1057" s="1" t="s">
        <v>5021</v>
      </c>
      <c r="K1057" s="1" t="s">
        <v>21</v>
      </c>
      <c r="L1057" s="1" t="str">
        <f>HYPERLINK("https://files.afu.se/Downloads/Transcripts/Fade%20to%20Black%20(Jimmy%20Church)/2014 05 04 - FADE TO BLACK Radio - Ep.59 FADE to BLACK Jimmy Church w  Matty Beckerman Alien Abduction The Movie LIVE on air_uZrMdIgy3Qk - transcript (automated).pdf","Transcript Link")</f>
        <v>Transcript Link</v>
      </c>
      <c r="M1057" s="2" t="str">
        <f>HYPERLINK("https://files.afu.se/Downloads/Transcripts/Fade%20to%20Black%20(Jimmy%20Church)/2014 05 04 - FADE TO BLACK Radio - Ep.59 FADE to BLACK Jimmy Church w  Matty Beckerman Alien Abduction The Movie LIVE on air_uZrMdIgy3Qk - transcript (automated).pdf","Transcript Link")</f>
        <v>Transcript Link</v>
      </c>
    </row>
    <row r="1058" spans="1:13" ht="165">
      <c r="A1058" s="1" t="s">
        <v>5022</v>
      </c>
      <c r="B1058" s="1" t="s">
        <v>13</v>
      </c>
      <c r="C1058" s="4" t="s">
        <v>5023</v>
      </c>
      <c r="D1058" s="1" t="s">
        <v>5024</v>
      </c>
      <c r="E1058" s="1" t="s">
        <v>5025</v>
      </c>
      <c r="F1058" s="4" t="s">
        <v>5267</v>
      </c>
      <c r="G1058" s="1" t="s">
        <v>17</v>
      </c>
      <c r="H1058" s="1" t="s">
        <v>18</v>
      </c>
      <c r="I1058" s="1" t="s">
        <v>19</v>
      </c>
      <c r="J1058" s="1" t="s">
        <v>5026</v>
      </c>
      <c r="K1058" s="1" t="s">
        <v>21</v>
      </c>
      <c r="L1058" s="1" t="str">
        <f>HYPERLINK("https://files.afu.se/Downloads/Transcripts/Fade%20to%20Black%20(Jimmy%20Church)/2014 04 29 - FADE TO BLACK Radio - Ep.55 FADE to BLACK Jimmy Church w  Kevin Todeschi Edgar Cayce LIVE on air_vhbFXHxsNXE - transcript (automated).pdf","Transcript Link")</f>
        <v>Transcript Link</v>
      </c>
      <c r="M1058" s="2" t="str">
        <f>HYPERLINK("https://files.afu.se/Downloads/Transcripts/Fade%20to%20Black%20(Jimmy%20Church)/2014 04 29 - FADE TO BLACK Radio - Ep.55 FADE to BLACK Jimmy Church w  Kevin Todeschi Edgar Cayce LIVE on air_vhbFXHxsNXE - transcript (automated).pdf","Transcript Link")</f>
        <v>Transcript Link</v>
      </c>
    </row>
    <row r="1059" spans="1:13" ht="165">
      <c r="A1059" s="1" t="s">
        <v>5027</v>
      </c>
      <c r="B1059" s="1" t="s">
        <v>13</v>
      </c>
      <c r="C1059" s="4" t="s">
        <v>5028</v>
      </c>
      <c r="D1059" s="1" t="s">
        <v>5029</v>
      </c>
      <c r="E1059" s="1" t="s">
        <v>5030</v>
      </c>
      <c r="F1059" s="4" t="s">
        <v>5267</v>
      </c>
      <c r="G1059" s="1" t="s">
        <v>17</v>
      </c>
      <c r="H1059" s="1" t="s">
        <v>18</v>
      </c>
      <c r="I1059" s="1" t="s">
        <v>19</v>
      </c>
      <c r="J1059" s="1" t="s">
        <v>5031</v>
      </c>
      <c r="K1059" s="1" t="s">
        <v>21</v>
      </c>
      <c r="L1059" s="1" t="str">
        <f>HYPERLINK("https://files.afu.se/Downloads/Transcripts/Fade%20to%20Black%20(Jimmy%20Church)/2014 04 27 - FADE TO BLACK Radio - Ep.56 FADE to BLACK Jimmy Church w  Andrew Basiago Time Travel LIVE on air_k4UuvNlVuuw - transcript (automated).pdf","Transcript Link")</f>
        <v>Transcript Link</v>
      </c>
      <c r="M1059" s="2" t="str">
        <f>HYPERLINK("https://files.afu.se/Downloads/Transcripts/Fade%20to%20Black%20(Jimmy%20Church)/2014 04 27 - FADE TO BLACK Radio - Ep.56 FADE to BLACK Jimmy Church w  Andrew Basiago Time Travel LIVE on air_k4UuvNlVuuw - transcript (automated).pdf","Transcript Link")</f>
        <v>Transcript Link</v>
      </c>
    </row>
    <row r="1060" spans="1:13" ht="165">
      <c r="A1060" s="1" t="s">
        <v>5027</v>
      </c>
      <c r="B1060" s="1" t="s">
        <v>13</v>
      </c>
      <c r="C1060" s="4" t="s">
        <v>5032</v>
      </c>
      <c r="D1060" s="1" t="s">
        <v>5033</v>
      </c>
      <c r="E1060" s="1" t="s">
        <v>5034</v>
      </c>
      <c r="F1060" s="4" t="s">
        <v>5267</v>
      </c>
      <c r="G1060" s="1" t="s">
        <v>17</v>
      </c>
      <c r="H1060" s="1" t="s">
        <v>18</v>
      </c>
      <c r="I1060" s="1" t="s">
        <v>19</v>
      </c>
      <c r="J1060" s="1" t="s">
        <v>5035</v>
      </c>
      <c r="K1060" s="1" t="s">
        <v>21</v>
      </c>
      <c r="L1060" s="1" t="str">
        <f>HYPERLINK("https://files.afu.se/Downloads/Transcripts/Fade%20to%20Black%20(Jimmy%20Church)/2014 04 27 - FADE TO BLACK Radio - Ep.54 FADE to BLACK Jimmy Church w  Seth Shostak SETI LIVE on air_hM71Gxl2XcM - transcript (automated).pdf","Transcript Link")</f>
        <v>Transcript Link</v>
      </c>
      <c r="M1060" s="2" t="str">
        <f>HYPERLINK("https://files.afu.se/Downloads/Transcripts/Fade%20to%20Black%20(Jimmy%20Church)/2014 04 27 - FADE TO BLACK Radio - Ep.54 FADE to BLACK Jimmy Church w  Seth Shostak SETI LIVE on air_hM71Gxl2XcM - transcript (automated).pdf","Transcript Link")</f>
        <v>Transcript Link</v>
      </c>
    </row>
    <row r="1061" spans="1:13" ht="165">
      <c r="A1061" s="1" t="s">
        <v>5036</v>
      </c>
      <c r="B1061" s="1" t="s">
        <v>13</v>
      </c>
      <c r="C1061" s="4" t="s">
        <v>5037</v>
      </c>
      <c r="D1061" s="1" t="s">
        <v>5038</v>
      </c>
      <c r="E1061" s="1" t="s">
        <v>5039</v>
      </c>
      <c r="F1061" s="4" t="s">
        <v>5267</v>
      </c>
      <c r="G1061" s="1" t="s">
        <v>17</v>
      </c>
      <c r="H1061" s="1" t="s">
        <v>18</v>
      </c>
      <c r="I1061" s="1" t="s">
        <v>19</v>
      </c>
      <c r="J1061" s="1" t="s">
        <v>5040</v>
      </c>
      <c r="K1061" s="1" t="s">
        <v>21</v>
      </c>
      <c r="L1061" s="1" t="str">
        <f>HYPERLINK("https://files.afu.se/Downloads/Transcripts/Fade%20to%20Black%20(Jimmy%20Church)/2014 04 24 - FADE TO BLACK Radio - Ep.53 FADE to BLACK Jimmy Church w  Derrel Sims The Alien Hunter LIVE on air_rby5YLTQEHI - transcript (automated).pdf","Transcript Link")</f>
        <v>Transcript Link</v>
      </c>
      <c r="M1061" s="2" t="str">
        <f>HYPERLINK("https://files.afu.se/Downloads/Transcripts/Fade%20to%20Black%20(Jimmy%20Church)/2014 04 24 - FADE TO BLACK Radio - Ep.53 FADE to BLACK Jimmy Church w  Derrel Sims The Alien Hunter LIVE on air_rby5YLTQEHI - transcript (automated).pdf","Transcript Link")</f>
        <v>Transcript Link</v>
      </c>
    </row>
    <row r="1062" spans="1:13" ht="165">
      <c r="A1062" s="1" t="s">
        <v>5041</v>
      </c>
      <c r="B1062" s="1" t="s">
        <v>13</v>
      </c>
      <c r="C1062" s="4" t="s">
        <v>5042</v>
      </c>
      <c r="D1062" s="1" t="s">
        <v>5043</v>
      </c>
      <c r="E1062" s="1" t="s">
        <v>5044</v>
      </c>
      <c r="F1062" s="4" t="s">
        <v>5267</v>
      </c>
      <c r="G1062" s="1" t="s">
        <v>17</v>
      </c>
      <c r="H1062" s="1" t="s">
        <v>18</v>
      </c>
      <c r="I1062" s="1" t="s">
        <v>19</v>
      </c>
      <c r="J1062" s="1" t="s">
        <v>5045</v>
      </c>
      <c r="K1062" s="1" t="s">
        <v>21</v>
      </c>
      <c r="L1062" s="1">
        <v>0</v>
      </c>
      <c r="M1062" s="2">
        <v>0</v>
      </c>
    </row>
    <row r="1063" spans="1:13" ht="165">
      <c r="A1063" s="1" t="s">
        <v>5041</v>
      </c>
      <c r="B1063" s="1" t="s">
        <v>13</v>
      </c>
      <c r="C1063" s="4" t="s">
        <v>5046</v>
      </c>
      <c r="D1063" s="1" t="s">
        <v>5047</v>
      </c>
      <c r="E1063" s="1" t="s">
        <v>5048</v>
      </c>
      <c r="F1063" s="4" t="s">
        <v>5267</v>
      </c>
      <c r="G1063" s="1" t="s">
        <v>17</v>
      </c>
      <c r="H1063" s="1" t="s">
        <v>18</v>
      </c>
      <c r="I1063" s="1" t="s">
        <v>19</v>
      </c>
      <c r="J1063" s="1" t="s">
        <v>5049</v>
      </c>
      <c r="K1063" s="1" t="s">
        <v>21</v>
      </c>
      <c r="L1063" s="1" t="str">
        <f>HYPERLINK("https://files.afu.se/Downloads/Transcripts/Fade%20to%20Black%20(Jimmy%20Church)/2014 04 21 - FADE TO BLACK Radio - Ep.51 FADE to BLACK Jimmy Church w  Stuart Robbins PseudoAstro LIVE on air_RSXL_vNYRX0 - transcript (automated).pdf","Transcript Link")</f>
        <v>Transcript Link</v>
      </c>
      <c r="M1063" s="2" t="str">
        <f>HYPERLINK("https://files.afu.se/Downloads/Transcripts/Fade%20to%20Black%20(Jimmy%20Church)/2014 04 21 - FADE TO BLACK Radio - Ep.51 FADE to BLACK Jimmy Church w  Stuart Robbins PseudoAstro LIVE on air_RSXL_vNYRX0 - transcript (automated).pdf","Transcript Link")</f>
        <v>Transcript Link</v>
      </c>
    </row>
    <row r="1064" spans="1:13" ht="165">
      <c r="A1064" s="1" t="s">
        <v>5050</v>
      </c>
      <c r="B1064" s="1" t="s">
        <v>13</v>
      </c>
      <c r="C1064" s="4" t="s">
        <v>5051</v>
      </c>
      <c r="D1064" s="1" t="s">
        <v>5052</v>
      </c>
      <c r="E1064" s="1" t="s">
        <v>5053</v>
      </c>
      <c r="F1064" s="4" t="s">
        <v>5267</v>
      </c>
      <c r="G1064" s="1" t="s">
        <v>17</v>
      </c>
      <c r="H1064" s="1" t="s">
        <v>18</v>
      </c>
      <c r="I1064" s="1" t="s">
        <v>19</v>
      </c>
      <c r="J1064" s="1" t="s">
        <v>5054</v>
      </c>
      <c r="K1064" s="1" t="s">
        <v>21</v>
      </c>
      <c r="L1064" s="1" t="str">
        <f>HYPERLINK("https://files.afu.se/Downloads/Transcripts/Fade%20to%20Black%20(Jimmy%20Church)/2014 04 15 - FADE TO BLACK Radio - Ep.50 FADE to BLACK Jimmy Church w  Annie Jacobsen Area51 Paperclip LIVE on air_nfHqx1Kk3s4 - transcript (automated).pdf","Transcript Link")</f>
        <v>Transcript Link</v>
      </c>
      <c r="M1064" s="2" t="str">
        <f>HYPERLINK("https://files.afu.se/Downloads/Transcripts/Fade%20to%20Black%20(Jimmy%20Church)/2014 04 15 - FADE TO BLACK Radio - Ep.50 FADE to BLACK Jimmy Church w  Annie Jacobsen Area51 Paperclip LIVE on air_nfHqx1Kk3s4 - transcript (automated).pdf","Transcript Link")</f>
        <v>Transcript Link</v>
      </c>
    </row>
    <row r="1065" spans="1:13" ht="165">
      <c r="A1065" s="1" t="s">
        <v>5050</v>
      </c>
      <c r="B1065" s="1" t="s">
        <v>13</v>
      </c>
      <c r="C1065" s="4" t="s">
        <v>5055</v>
      </c>
      <c r="D1065" s="1" t="s">
        <v>5056</v>
      </c>
      <c r="E1065" s="1" t="s">
        <v>5057</v>
      </c>
      <c r="F1065" s="4" t="s">
        <v>5267</v>
      </c>
      <c r="G1065" s="1" t="s">
        <v>17</v>
      </c>
      <c r="H1065" s="1" t="s">
        <v>18</v>
      </c>
      <c r="I1065" s="1" t="s">
        <v>19</v>
      </c>
      <c r="J1065" s="1" t="s">
        <v>5058</v>
      </c>
      <c r="K1065" s="1" t="s">
        <v>21</v>
      </c>
      <c r="L1065" s="1" t="str">
        <f>HYPERLINK("https://files.afu.se/Downloads/Transcripts/Fade%20to%20Black%20(Jimmy%20Church)/2014 04 15 - FADE TO BLACK Radio - Ep.49 FADE to BLACK Jimmy Church w  Peter Robbins Rendlesham UFO LIVE on air_qGyewo7qsQ0 - transcript (automated).pdf","Transcript Link")</f>
        <v>Transcript Link</v>
      </c>
      <c r="M1065" s="2" t="str">
        <f>HYPERLINK("https://files.afu.se/Downloads/Transcripts/Fade%20to%20Black%20(Jimmy%20Church)/2014 04 15 - FADE TO BLACK Radio - Ep.49 FADE to BLACK Jimmy Church w  Peter Robbins Rendlesham UFO LIVE on air_qGyewo7qsQ0 - transcript (automated).pdf","Transcript Link")</f>
        <v>Transcript Link</v>
      </c>
    </row>
    <row r="1066" spans="1:13" ht="165">
      <c r="A1066" s="1" t="s">
        <v>5059</v>
      </c>
      <c r="B1066" s="1" t="s">
        <v>13</v>
      </c>
      <c r="C1066" s="4" t="s">
        <v>5060</v>
      </c>
      <c r="D1066" s="1" t="s">
        <v>5061</v>
      </c>
      <c r="E1066" s="1" t="s">
        <v>5062</v>
      </c>
      <c r="F1066" s="4" t="s">
        <v>5267</v>
      </c>
      <c r="G1066" s="1" t="s">
        <v>17</v>
      </c>
      <c r="H1066" s="1" t="s">
        <v>18</v>
      </c>
      <c r="I1066" s="1" t="s">
        <v>19</v>
      </c>
      <c r="J1066" s="1" t="s">
        <v>5063</v>
      </c>
      <c r="K1066" s="1" t="s">
        <v>21</v>
      </c>
      <c r="L1066" s="1" t="str">
        <f>HYPERLINK("https://files.afu.se/Downloads/Transcripts/Fade%20to%20Black%20(Jimmy%20Church)/2014 04 07 - FADE TO BLACK Radio - Ep.47 FADE to BLACK Jimmy Church w  David Marler Black Triangles LIVE on air_36r-Kl8qnb4 - transcript (automated).pdf","Transcript Link")</f>
        <v>Transcript Link</v>
      </c>
      <c r="M1066" s="2" t="str">
        <f>HYPERLINK("https://files.afu.se/Downloads/Transcripts/Fade%20to%20Black%20(Jimmy%20Church)/2014 04 07 - FADE TO BLACK Radio - Ep.47 FADE to BLACK Jimmy Church w  David Marler Black Triangles LIVE on air_36r-Kl8qnb4 - transcript (automated).pdf","Transcript Link")</f>
        <v>Transcript Link</v>
      </c>
    </row>
    <row r="1067" spans="1:13" ht="165">
      <c r="A1067" s="1" t="s">
        <v>5059</v>
      </c>
      <c r="B1067" s="1" t="s">
        <v>13</v>
      </c>
      <c r="C1067" s="4" t="s">
        <v>5064</v>
      </c>
      <c r="D1067" s="1" t="s">
        <v>5065</v>
      </c>
      <c r="E1067" s="1" t="s">
        <v>5066</v>
      </c>
      <c r="F1067" s="4" t="s">
        <v>5267</v>
      </c>
      <c r="G1067" s="1" t="s">
        <v>17</v>
      </c>
      <c r="H1067" s="1" t="s">
        <v>18</v>
      </c>
      <c r="I1067" s="1" t="s">
        <v>19</v>
      </c>
      <c r="J1067" s="1" t="s">
        <v>5067</v>
      </c>
      <c r="K1067" s="1" t="s">
        <v>21</v>
      </c>
      <c r="L1067" s="1" t="str">
        <f>HYPERLINK("https://files.afu.se/Downloads/Transcripts/Fade%20to%20Black%20(Jimmy%20Church)/2014 04 07 - FADE TO BLACK Radio - Ep.45 FADE to BLACK Jimmy Church w  Ken Gerhard Flying Humanoids LIVE on air_KFRdWy-Ivvs - transcript (automated).pdf","Transcript Link")</f>
        <v>Transcript Link</v>
      </c>
      <c r="M1067" s="2" t="str">
        <f>HYPERLINK("https://files.afu.se/Downloads/Transcripts/Fade%20to%20Black%20(Jimmy%20Church)/2014 04 07 - FADE TO BLACK Radio - Ep.45 FADE to BLACK Jimmy Church w  Ken Gerhard Flying Humanoids LIVE on air_KFRdWy-Ivvs - transcript (automated).pdf","Transcript Link")</f>
        <v>Transcript Link</v>
      </c>
    </row>
    <row r="1068" spans="1:13" ht="165">
      <c r="A1068" s="1" t="s">
        <v>5059</v>
      </c>
      <c r="B1068" s="1" t="s">
        <v>13</v>
      </c>
      <c r="C1068" s="4" t="s">
        <v>5068</v>
      </c>
      <c r="D1068" s="1" t="s">
        <v>5069</v>
      </c>
      <c r="E1068" s="1" t="s">
        <v>5070</v>
      </c>
      <c r="F1068" s="4" t="s">
        <v>5267</v>
      </c>
      <c r="G1068" s="1" t="s">
        <v>17</v>
      </c>
      <c r="H1068" s="1" t="s">
        <v>18</v>
      </c>
      <c r="I1068" s="1" t="s">
        <v>19</v>
      </c>
      <c r="J1068" s="1" t="s">
        <v>5071</v>
      </c>
      <c r="K1068" s="1" t="s">
        <v>21</v>
      </c>
      <c r="L1068" s="1" t="str">
        <f>HYPERLINK("https://files.afu.se/Downloads/Transcripts/Fade%20to%20Black%20(Jimmy%20Church)/2014 04 07 - FADE TO BLACK Radio - Ep.41 FADE to BLACK Jimmy Church w  Steve Murillo UFO Anniversary LIVE on air_XoOInsHhqSg - transcript (automated).pdf","Transcript Link")</f>
        <v>Transcript Link</v>
      </c>
      <c r="M1068" s="2" t="str">
        <f>HYPERLINK("https://files.afu.se/Downloads/Transcripts/Fade%20to%20Black%20(Jimmy%20Church)/2014 04 07 - FADE TO BLACK Radio - Ep.41 FADE to BLACK Jimmy Church w  Steve Murillo UFO Anniversary LIVE on air_XoOInsHhqSg - transcript (automated).pdf","Transcript Link")</f>
        <v>Transcript Link</v>
      </c>
    </row>
    <row r="1069" spans="1:13" ht="165">
      <c r="A1069" s="1" t="s">
        <v>5072</v>
      </c>
      <c r="B1069" s="1" t="s">
        <v>13</v>
      </c>
      <c r="C1069" s="4" t="s">
        <v>5073</v>
      </c>
      <c r="D1069" s="1" t="s">
        <v>5074</v>
      </c>
      <c r="E1069" s="1" t="s">
        <v>5075</v>
      </c>
      <c r="F1069" s="4" t="s">
        <v>5267</v>
      </c>
      <c r="G1069" s="1" t="s">
        <v>17</v>
      </c>
      <c r="H1069" s="1" t="s">
        <v>18</v>
      </c>
      <c r="I1069" s="1" t="s">
        <v>19</v>
      </c>
      <c r="J1069" s="1" t="s">
        <v>5076</v>
      </c>
      <c r="K1069" s="1" t="s">
        <v>21</v>
      </c>
      <c r="L1069" s="1" t="str">
        <f>HYPERLINK("https://files.afu.se/Downloads/Transcripts/Fade%20to%20Black%20(Jimmy%20Church)/2014 04 06 - FADE TO BLACK Radio - Ep.46 FADE to BLACK Jimmy Church w  John Major Jenkins Mayan Prophecy LIVE on air_mHDFvh-MA50 - transcript (automated).pdf","Transcript Link")</f>
        <v>Transcript Link</v>
      </c>
      <c r="M1069" s="2" t="str">
        <f>HYPERLINK("https://files.afu.se/Downloads/Transcripts/Fade%20to%20Black%20(Jimmy%20Church)/2014 04 06 - FADE TO BLACK Radio - Ep.46 FADE to BLACK Jimmy Church w  John Major Jenkins Mayan Prophecy LIVE on air_mHDFvh-MA50 - transcript (automated).pdf","Transcript Link")</f>
        <v>Transcript Link</v>
      </c>
    </row>
    <row r="1070" spans="1:13" ht="165">
      <c r="A1070" s="1" t="s">
        <v>5077</v>
      </c>
      <c r="B1070" s="1" t="s">
        <v>13</v>
      </c>
      <c r="C1070" s="4" t="s">
        <v>5078</v>
      </c>
      <c r="D1070" s="1" t="s">
        <v>5079</v>
      </c>
      <c r="E1070" s="1" t="s">
        <v>5080</v>
      </c>
      <c r="F1070" s="4" t="s">
        <v>5267</v>
      </c>
      <c r="G1070" s="1" t="s">
        <v>17</v>
      </c>
      <c r="H1070" s="1" t="s">
        <v>18</v>
      </c>
      <c r="I1070" s="1" t="s">
        <v>19</v>
      </c>
      <c r="J1070" s="1" t="s">
        <v>5081</v>
      </c>
      <c r="K1070" s="1" t="s">
        <v>21</v>
      </c>
      <c r="L1070" s="1" t="str">
        <f>HYPERLINK("https://files.afu.se/Downloads/Transcripts/Fade%20to%20Black%20(Jimmy%20Church)/2014 04 02 - FADE TO BLACK Radio - Ep.44 FADE to BLACK Jimmy Church w  Daniel Sheehan   Kosta Makreas ET Lets Talk LIVE on air_-3f6KgN0vLM - transcript (automated).pdf","Transcript Link")</f>
        <v>Transcript Link</v>
      </c>
      <c r="M1070" s="2" t="str">
        <f>HYPERLINK("https://files.afu.se/Downloads/Transcripts/Fade%20to%20Black%20(Jimmy%20Church)/2014 04 02 - FADE TO BLACK Radio - Ep.44 FADE to BLACK Jimmy Church w  Daniel Sheehan   Kosta Makreas ET Lets Talk LIVE on air_-3f6KgN0vLM - transcript (automated).pdf","Transcript Link")</f>
        <v>Transcript Link</v>
      </c>
    </row>
    <row r="1071" spans="1:13" ht="165">
      <c r="A1071" s="1" t="s">
        <v>5082</v>
      </c>
      <c r="B1071" s="1" t="s">
        <v>13</v>
      </c>
      <c r="C1071" s="4" t="s">
        <v>5083</v>
      </c>
      <c r="D1071" s="1" t="s">
        <v>5084</v>
      </c>
      <c r="E1071" s="1" t="s">
        <v>5085</v>
      </c>
      <c r="F1071" s="4" t="s">
        <v>5267</v>
      </c>
      <c r="G1071" s="1" t="s">
        <v>17</v>
      </c>
      <c r="H1071" s="1" t="s">
        <v>18</v>
      </c>
      <c r="I1071" s="1" t="s">
        <v>19</v>
      </c>
      <c r="J1071" s="1" t="s">
        <v>5086</v>
      </c>
      <c r="K1071" s="1" t="s">
        <v>21</v>
      </c>
      <c r="L1071" s="1" t="str">
        <f>HYPERLINK("https://files.afu.se/Downloads/Transcripts/Fade%20to%20Black%20(Jimmy%20Church)/2014 03 31 - FADE TO BLACK Radio - Ep.43 FADE to BLACK Jimmy Church w  Dr. Ronald Mallett Time Travel LIVE on air_f8CWAAhaCRQ - transcript (automated).pdf","Transcript Link")</f>
        <v>Transcript Link</v>
      </c>
      <c r="M1071" s="2" t="str">
        <f>HYPERLINK("https://files.afu.se/Downloads/Transcripts/Fade%20to%20Black%20(Jimmy%20Church)/2014 03 31 - FADE TO BLACK Radio - Ep.43 FADE to BLACK Jimmy Church w  Dr. Ronald Mallett Time Travel LIVE on air_f8CWAAhaCRQ - transcript (automated).pdf","Transcript Link")</f>
        <v>Transcript Link</v>
      </c>
    </row>
    <row r="1072" spans="1:13" ht="165">
      <c r="A1072" s="1" t="s">
        <v>5087</v>
      </c>
      <c r="B1072" s="1" t="s">
        <v>13</v>
      </c>
      <c r="C1072" s="4" t="s">
        <v>5088</v>
      </c>
      <c r="D1072" s="1" t="s">
        <v>5089</v>
      </c>
      <c r="E1072" s="1" t="s">
        <v>5090</v>
      </c>
      <c r="F1072" s="4" t="s">
        <v>5267</v>
      </c>
      <c r="G1072" s="1" t="s">
        <v>17</v>
      </c>
      <c r="H1072" s="1" t="s">
        <v>18</v>
      </c>
      <c r="I1072" s="1" t="s">
        <v>19</v>
      </c>
      <c r="J1072" s="1" t="s">
        <v>5091</v>
      </c>
      <c r="K1072" s="1" t="s">
        <v>21</v>
      </c>
      <c r="L1072" s="1" t="str">
        <f>HYPERLINK("https://files.afu.se/Downloads/Transcripts/Fade%20to%20Black%20(Jimmy%20Church)/2014 03 30 - FADE TO BLACK Radio - Ep.42 FADE to BLACK Jimmy Church w  Jay Weidner Fulcanelli Special LIVE on air_nx7OA4ZhrtU - transcript (automated).pdf","Transcript Link")</f>
        <v>Transcript Link</v>
      </c>
      <c r="M1072" s="2" t="str">
        <f>HYPERLINK("https://files.afu.se/Downloads/Transcripts/Fade%20to%20Black%20(Jimmy%20Church)/2014 03 30 - FADE TO BLACK Radio - Ep.42 FADE to BLACK Jimmy Church w  Jay Weidner Fulcanelli Special LIVE on air_nx7OA4ZhrtU - transcript (automated).pdf","Transcript Link")</f>
        <v>Transcript Link</v>
      </c>
    </row>
    <row r="1073" spans="1:13" ht="165">
      <c r="A1073" s="1" t="s">
        <v>5092</v>
      </c>
      <c r="B1073" s="1" t="s">
        <v>13</v>
      </c>
      <c r="C1073" s="4" t="s">
        <v>5093</v>
      </c>
      <c r="D1073" s="1" t="s">
        <v>5094</v>
      </c>
      <c r="E1073" s="1" t="s">
        <v>5095</v>
      </c>
      <c r="F1073" s="4" t="s">
        <v>5267</v>
      </c>
      <c r="G1073" s="1" t="s">
        <v>17</v>
      </c>
      <c r="H1073" s="1" t="s">
        <v>18</v>
      </c>
      <c r="I1073" s="1" t="s">
        <v>19</v>
      </c>
      <c r="J1073" s="1" t="s">
        <v>5096</v>
      </c>
      <c r="K1073" s="1" t="s">
        <v>21</v>
      </c>
      <c r="L1073" s="1" t="str">
        <f>HYPERLINK("https://files.afu.se/Downloads/Transcripts/Fade%20to%20Black%20(Jimmy%20Church)/2014 03 23 - FADE TO BLACK Radio - Ep.39 FADE to BLACK Jimmy Church w  Richard Sauder Underground Bases LIVE on air_c7zgBoqUu4o - transcript (automated).pdf","Transcript Link")</f>
        <v>Transcript Link</v>
      </c>
      <c r="M1073" s="2" t="str">
        <f>HYPERLINK("https://files.afu.se/Downloads/Transcripts/Fade%20to%20Black%20(Jimmy%20Church)/2014 03 23 - FADE TO BLACK Radio - Ep.39 FADE to BLACK Jimmy Church w  Richard Sauder Underground Bases LIVE on air_c7zgBoqUu4o - transcript (automated).pdf","Transcript Link")</f>
        <v>Transcript Link</v>
      </c>
    </row>
    <row r="1074" spans="1:13" ht="165">
      <c r="A1074" s="1" t="s">
        <v>5092</v>
      </c>
      <c r="B1074" s="1" t="s">
        <v>13</v>
      </c>
      <c r="C1074" s="4" t="s">
        <v>5097</v>
      </c>
      <c r="D1074" s="1" t="s">
        <v>5098</v>
      </c>
      <c r="E1074" s="1" t="s">
        <v>5099</v>
      </c>
      <c r="F1074" s="4" t="s">
        <v>5267</v>
      </c>
      <c r="G1074" s="1" t="s">
        <v>17</v>
      </c>
      <c r="H1074" s="1" t="s">
        <v>18</v>
      </c>
      <c r="I1074" s="1" t="s">
        <v>19</v>
      </c>
      <c r="J1074" s="1" t="s">
        <v>5100</v>
      </c>
      <c r="K1074" s="1" t="s">
        <v>21</v>
      </c>
      <c r="L1074" s="1" t="str">
        <f>HYPERLINK("https://files.afu.se/Downloads/Transcripts/Fade%20to%20Black%20(Jimmy%20Church)/2014 03 23 - FADE TO BLACK Radio - Ep.40 FADE to BLACK Jimmy Church w  Dr. Robert Zubrin Mars Direct LIVE on air_QY8wWlTbykQ - transcript (automated).pdf","Transcript Link")</f>
        <v>Transcript Link</v>
      </c>
      <c r="M1074" s="2" t="str">
        <f>HYPERLINK("https://files.afu.se/Downloads/Transcripts/Fade%20to%20Black%20(Jimmy%20Church)/2014 03 23 - FADE TO BLACK Radio - Ep.40 FADE to BLACK Jimmy Church w  Dr. Robert Zubrin Mars Direct LIVE on air_QY8wWlTbykQ - transcript (automated).pdf","Transcript Link")</f>
        <v>Transcript Link</v>
      </c>
    </row>
    <row r="1075" spans="1:13" ht="165">
      <c r="A1075" s="1" t="s">
        <v>5101</v>
      </c>
      <c r="B1075" s="1" t="s">
        <v>13</v>
      </c>
      <c r="C1075" s="4" t="s">
        <v>5102</v>
      </c>
      <c r="D1075" s="1" t="s">
        <v>5103</v>
      </c>
      <c r="E1075" s="1" t="s">
        <v>5104</v>
      </c>
      <c r="F1075" s="4" t="s">
        <v>5267</v>
      </c>
      <c r="G1075" s="1" t="s">
        <v>17</v>
      </c>
      <c r="H1075" s="1" t="s">
        <v>18</v>
      </c>
      <c r="I1075" s="1" t="s">
        <v>19</v>
      </c>
      <c r="J1075" s="1" t="s">
        <v>5105</v>
      </c>
      <c r="K1075" s="1" t="s">
        <v>21</v>
      </c>
      <c r="L1075" s="1" t="str">
        <f>HYPERLINK("https://files.afu.se/Downloads/Transcripts/Fade%20to%20Black%20(Jimmy%20Church)/2014 03 17 - FADE TO BLACK Radio - Ep.37 FADE to BLACK Jimmy Church w  Mack Maloney UFO in Wartime LIVE on air_7JULNf0rLJo - transcript (automated).pdf","Transcript Link")</f>
        <v>Transcript Link</v>
      </c>
      <c r="M1075" s="2" t="str">
        <f>HYPERLINK("https://files.afu.se/Downloads/Transcripts/Fade%20to%20Black%20(Jimmy%20Church)/2014 03 17 - FADE TO BLACK Radio - Ep.37 FADE to BLACK Jimmy Church w  Mack Maloney UFO in Wartime LIVE on air_7JULNf0rLJo - transcript (automated).pdf","Transcript Link")</f>
        <v>Transcript Link</v>
      </c>
    </row>
    <row r="1076" spans="1:13" ht="165">
      <c r="A1076" s="1" t="s">
        <v>5101</v>
      </c>
      <c r="B1076" s="1" t="s">
        <v>13</v>
      </c>
      <c r="C1076" s="4" t="s">
        <v>5106</v>
      </c>
      <c r="D1076" s="1" t="s">
        <v>5107</v>
      </c>
      <c r="E1076" s="1" t="s">
        <v>5108</v>
      </c>
      <c r="F1076" s="4" t="s">
        <v>5267</v>
      </c>
      <c r="G1076" s="1" t="s">
        <v>17</v>
      </c>
      <c r="H1076" s="1" t="s">
        <v>18</v>
      </c>
      <c r="I1076" s="1" t="s">
        <v>19</v>
      </c>
      <c r="J1076" s="1" t="s">
        <v>5109</v>
      </c>
      <c r="K1076" s="1" t="s">
        <v>21</v>
      </c>
      <c r="L1076" s="1" t="str">
        <f>HYPERLINK("https://files.afu.se/Downloads/Transcripts/Fade%20to%20Black%20(Jimmy%20Church)/2014 03 17 - FADE TO BLACK Radio - Ep.38 FADE to BLACK Jimmy Church w  Michio Kaku Einstein's birthday LIVE on air_xN9XPCphrks - transcript (automated).pdf","Transcript Link")</f>
        <v>Transcript Link</v>
      </c>
      <c r="M1076" s="2" t="str">
        <f>HYPERLINK("https://files.afu.se/Downloads/Transcripts/Fade%20to%20Black%20(Jimmy%20Church)/2014 03 17 - FADE TO BLACK Radio - Ep.38 FADE to BLACK Jimmy Church w  Michio Kaku Einstein's birthday LIVE on air_xN9XPCphrks - transcript (automated).pdf","Transcript Link")</f>
        <v>Transcript Link</v>
      </c>
    </row>
    <row r="1077" spans="1:13" ht="165">
      <c r="A1077" s="1" t="s">
        <v>5110</v>
      </c>
      <c r="B1077" s="1" t="s">
        <v>13</v>
      </c>
      <c r="C1077" s="4" t="s">
        <v>5111</v>
      </c>
      <c r="D1077" s="1" t="s">
        <v>5112</v>
      </c>
      <c r="E1077" s="1" t="s">
        <v>5113</v>
      </c>
      <c r="F1077" s="4" t="s">
        <v>5267</v>
      </c>
      <c r="G1077" s="1" t="s">
        <v>17</v>
      </c>
      <c r="H1077" s="1" t="s">
        <v>18</v>
      </c>
      <c r="I1077" s="1" t="s">
        <v>19</v>
      </c>
      <c r="J1077" s="1" t="s">
        <v>5114</v>
      </c>
      <c r="K1077" s="1" t="s">
        <v>21</v>
      </c>
      <c r="L1077" s="1" t="str">
        <f>HYPERLINK("https://files.afu.se/Downloads/Transcripts/Fade%20to%20Black%20(Jimmy%20Church)/2014 03 16 - FADE TO BLACK Radio - Ep.36 FADE to BLACK Jimmy Church w  Mirage Men R. Denning M. Pilkington LIVE on air_O8cAv_P2uWQ - transcript (automated).pdf","Transcript Link")</f>
        <v>Transcript Link</v>
      </c>
      <c r="M1077" s="2" t="str">
        <f>HYPERLINK("https://files.afu.se/Downloads/Transcripts/Fade%20to%20Black%20(Jimmy%20Church)/2014 03 16 - FADE TO BLACK Radio - Ep.36 FADE to BLACK Jimmy Church w  Mirage Men R. Denning M. Pilkington LIVE on air_O8cAv_P2uWQ - transcript (automated).pdf","Transcript Link")</f>
        <v>Transcript Link</v>
      </c>
    </row>
    <row r="1078" spans="1:13" ht="165">
      <c r="A1078" s="1" t="s">
        <v>5115</v>
      </c>
      <c r="B1078" s="1" t="s">
        <v>13</v>
      </c>
      <c r="C1078" s="4" t="s">
        <v>5116</v>
      </c>
      <c r="D1078" s="1" t="s">
        <v>5117</v>
      </c>
      <c r="E1078" s="1" t="s">
        <v>5118</v>
      </c>
      <c r="F1078" s="4" t="s">
        <v>5267</v>
      </c>
      <c r="G1078" s="1" t="s">
        <v>17</v>
      </c>
      <c r="H1078" s="1" t="s">
        <v>18</v>
      </c>
      <c r="I1078" s="1" t="s">
        <v>19</v>
      </c>
      <c r="J1078" s="1" t="s">
        <v>5119</v>
      </c>
      <c r="K1078" s="1" t="s">
        <v>21</v>
      </c>
      <c r="L1078" s="1" t="str">
        <f>HYPERLINK("https://files.afu.se/Downloads/Transcripts/Fade%20to%20Black%20(Jimmy%20Church)/2014 03 10 - FADE TO BLACK Radio - Ep.33 FADE to BLACK Jimmy Church w  Bob Schroeder UFO Propusion LIVE on air_BK1m7_Ak_mI - transcript (automated).pdf","Transcript Link")</f>
        <v>Transcript Link</v>
      </c>
      <c r="M1078" s="2" t="str">
        <f>HYPERLINK("https://files.afu.se/Downloads/Transcripts/Fade%20to%20Black%20(Jimmy%20Church)/2014 03 10 - FADE TO BLACK Radio - Ep.33 FADE to BLACK Jimmy Church w  Bob Schroeder UFO Propusion LIVE on air_BK1m7_Ak_mI - transcript (automated).pdf","Transcript Link")</f>
        <v>Transcript Link</v>
      </c>
    </row>
    <row r="1079" spans="1:13" ht="165">
      <c r="A1079" s="1" t="s">
        <v>5115</v>
      </c>
      <c r="B1079" s="1" t="s">
        <v>13</v>
      </c>
      <c r="C1079" s="4" t="s">
        <v>5120</v>
      </c>
      <c r="D1079" s="1" t="s">
        <v>5121</v>
      </c>
      <c r="E1079" s="1" t="s">
        <v>5122</v>
      </c>
      <c r="F1079" s="4" t="s">
        <v>5267</v>
      </c>
      <c r="G1079" s="1" t="s">
        <v>17</v>
      </c>
      <c r="H1079" s="1" t="s">
        <v>18</v>
      </c>
      <c r="I1079" s="1" t="s">
        <v>19</v>
      </c>
      <c r="J1079" s="1" t="s">
        <v>5123</v>
      </c>
      <c r="K1079" s="1" t="s">
        <v>21</v>
      </c>
      <c r="L1079" s="1" t="str">
        <f>HYPERLINK("https://files.afu.se/Downloads/Transcripts/Fade%20to%20Black%20(Jimmy%20Church)/2014 03 10 - FADE TO BLACK Radio - Ep.34 FADE to BLACK Jimmy Church w  Michael Horn Billy Meier LIVE on air_mPRI0GjuJF8 - transcript (automated).pdf","Transcript Link")</f>
        <v>Transcript Link</v>
      </c>
      <c r="M1079" s="2" t="str">
        <f>HYPERLINK("https://files.afu.se/Downloads/Transcripts/Fade%20to%20Black%20(Jimmy%20Church)/2014 03 10 - FADE TO BLACK Radio - Ep.34 FADE to BLACK Jimmy Church w  Michael Horn Billy Meier LIVE on air_mPRI0GjuJF8 - transcript (automated).pdf","Transcript Link")</f>
        <v>Transcript Link</v>
      </c>
    </row>
    <row r="1080" spans="1:13" ht="165">
      <c r="A1080" s="1" t="s">
        <v>5115</v>
      </c>
      <c r="B1080" s="1" t="s">
        <v>13</v>
      </c>
      <c r="C1080" s="4" t="s">
        <v>5124</v>
      </c>
      <c r="D1080" s="1" t="s">
        <v>5125</v>
      </c>
      <c r="E1080" s="1" t="s">
        <v>5126</v>
      </c>
      <c r="F1080" s="4" t="s">
        <v>5267</v>
      </c>
      <c r="G1080" s="1" t="s">
        <v>17</v>
      </c>
      <c r="H1080" s="1" t="s">
        <v>18</v>
      </c>
      <c r="I1080" s="1" t="s">
        <v>19</v>
      </c>
      <c r="J1080" s="1" t="s">
        <v>5127</v>
      </c>
      <c r="K1080" s="1" t="s">
        <v>21</v>
      </c>
      <c r="L1080" s="1" t="str">
        <f>HYPERLINK("https://files.afu.se/Downloads/Transcripts/Fade%20to%20Black%20(Jimmy%20Church)/2014 03 10 - FADE TO BLACK Radio - Ep.35 FADE to BLACK Jimmy Church w  Bart Sibrel Apollo Landing Hoax LIVE on air_SgloiCrAeHc - transcript (automated).pdf","Transcript Link")</f>
        <v>Transcript Link</v>
      </c>
      <c r="M1080" s="2" t="str">
        <f>HYPERLINK("https://files.afu.se/Downloads/Transcripts/Fade%20to%20Black%20(Jimmy%20Church)/2014 03 10 - FADE TO BLACK Radio - Ep.35 FADE to BLACK Jimmy Church w  Bart Sibrel Apollo Landing Hoax LIVE on air_SgloiCrAeHc - transcript (automated).pdf","Transcript Link")</f>
        <v>Transcript Link</v>
      </c>
    </row>
    <row r="1081" spans="1:13" ht="165">
      <c r="A1081" s="1" t="s">
        <v>5128</v>
      </c>
      <c r="B1081" s="1" t="s">
        <v>13</v>
      </c>
      <c r="C1081" s="4" t="s">
        <v>5129</v>
      </c>
      <c r="D1081" s="1" t="s">
        <v>5130</v>
      </c>
      <c r="E1081" s="1" t="s">
        <v>5131</v>
      </c>
      <c r="F1081" s="4" t="s">
        <v>5267</v>
      </c>
      <c r="G1081" s="1" t="s">
        <v>17</v>
      </c>
      <c r="H1081" s="1" t="s">
        <v>18</v>
      </c>
      <c r="I1081" s="1" t="s">
        <v>19</v>
      </c>
      <c r="J1081" s="1" t="s">
        <v>5132</v>
      </c>
      <c r="K1081" s="1" t="s">
        <v>21</v>
      </c>
      <c r="L1081" s="1" t="str">
        <f>HYPERLINK("https://files.afu.se/Downloads/Transcripts/Fade%20to%20Black%20(Jimmy%20Church)/2014 03 05 - FADE TO BLACK Radio - Ep.32 FADE to BLACK Jimmy Church w  Col. Kevin Randle Roswell UFO MJ12 LIVE on air_5u7HwedNqCU - transcript (automated).pdf","Transcript Link")</f>
        <v>Transcript Link</v>
      </c>
      <c r="M1081" s="2" t="str">
        <f>HYPERLINK("https://files.afu.se/Downloads/Transcripts/Fade%20to%20Black%20(Jimmy%20Church)/2014 03 05 - FADE TO BLACK Radio - Ep.32 FADE to BLACK Jimmy Church w  Col. Kevin Randle Roswell UFO MJ12 LIVE on air_5u7HwedNqCU - transcript (automated).pdf","Transcript Link")</f>
        <v>Transcript Link</v>
      </c>
    </row>
    <row r="1082" spans="1:13" ht="165">
      <c r="A1082" s="1" t="s">
        <v>5133</v>
      </c>
      <c r="B1082" s="1" t="s">
        <v>13</v>
      </c>
      <c r="C1082" s="4" t="s">
        <v>5134</v>
      </c>
      <c r="D1082" s="1" t="s">
        <v>5135</v>
      </c>
      <c r="E1082" s="1" t="s">
        <v>5136</v>
      </c>
      <c r="F1082" s="4" t="s">
        <v>5267</v>
      </c>
      <c r="G1082" s="1" t="s">
        <v>17</v>
      </c>
      <c r="H1082" s="1" t="s">
        <v>18</v>
      </c>
      <c r="I1082" s="1" t="s">
        <v>19</v>
      </c>
      <c r="J1082" s="1" t="s">
        <v>5137</v>
      </c>
      <c r="K1082" s="1" t="s">
        <v>21</v>
      </c>
      <c r="L1082" s="1" t="str">
        <f>HYPERLINK("https://files.afu.se/Downloads/Transcripts/Fade%20to%20Black%20(Jimmy%20Church)/2014 03 02 - FADE TO BLACK Radio - Ep.30 FADE to BLACK Jimmy Church w  Nick Redfern UFO Men in Black LIVE on air_6OsKjRUVORg - transcript (automated).pdf","Transcript Link")</f>
        <v>Transcript Link</v>
      </c>
      <c r="M1082" s="2" t="str">
        <f>HYPERLINK("https://files.afu.se/Downloads/Transcripts/Fade%20to%20Black%20(Jimmy%20Church)/2014 03 02 - FADE TO BLACK Radio - Ep.30 FADE to BLACK Jimmy Church w  Nick Redfern UFO Men in Black LIVE on air_6OsKjRUVORg - transcript (automated).pdf","Transcript Link")</f>
        <v>Transcript Link</v>
      </c>
    </row>
    <row r="1083" spans="1:13" ht="165">
      <c r="A1083" s="1" t="s">
        <v>5133</v>
      </c>
      <c r="B1083" s="1" t="s">
        <v>13</v>
      </c>
      <c r="C1083" s="4" t="s">
        <v>5138</v>
      </c>
      <c r="D1083" s="1" t="s">
        <v>5139</v>
      </c>
      <c r="E1083" s="1" t="s">
        <v>5140</v>
      </c>
      <c r="F1083" s="4" t="s">
        <v>5267</v>
      </c>
      <c r="G1083" s="1" t="s">
        <v>17</v>
      </c>
      <c r="H1083" s="1" t="s">
        <v>18</v>
      </c>
      <c r="I1083" s="1" t="s">
        <v>19</v>
      </c>
      <c r="J1083" s="1" t="s">
        <v>5141</v>
      </c>
      <c r="K1083" s="1" t="s">
        <v>21</v>
      </c>
      <c r="L1083" s="1" t="str">
        <f>HYPERLINK("https://files.afu.se/Downloads/Transcripts/Fade%20to%20Black%20(Jimmy%20Church)/2014 03 02 - FADE TO BLACK Radio - Ep.29 FADE to BLACK Jimmy Church w  Clifford Stone UFO Recovery Special LIVE on air_b1cR4AhtbAw - transcript (automated).pdf","Transcript Link")</f>
        <v>Transcript Link</v>
      </c>
      <c r="M1083" s="2" t="str">
        <f>HYPERLINK("https://files.afu.se/Downloads/Transcripts/Fade%20to%20Black%20(Jimmy%20Church)/2014 03 02 - FADE TO BLACK Radio - Ep.29 FADE to BLACK Jimmy Church w  Clifford Stone UFO Recovery Special LIVE on air_b1cR4AhtbAw - transcript (automated).pdf","Transcript Link")</f>
        <v>Transcript Link</v>
      </c>
    </row>
    <row r="1084" spans="1:13" ht="165">
      <c r="A1084" s="1" t="s">
        <v>5133</v>
      </c>
      <c r="B1084" s="1" t="s">
        <v>13</v>
      </c>
      <c r="C1084" s="4" t="s">
        <v>5142</v>
      </c>
      <c r="D1084" s="1" t="s">
        <v>5143</v>
      </c>
      <c r="E1084" s="1" t="s">
        <v>5144</v>
      </c>
      <c r="F1084" s="4" t="s">
        <v>5267</v>
      </c>
      <c r="G1084" s="1" t="s">
        <v>17</v>
      </c>
      <c r="H1084" s="1" t="s">
        <v>18</v>
      </c>
      <c r="I1084" s="1" t="s">
        <v>19</v>
      </c>
      <c r="J1084" s="1" t="s">
        <v>5145</v>
      </c>
      <c r="K1084" s="1" t="s">
        <v>21</v>
      </c>
      <c r="L1084" s="1" t="str">
        <f>HYPERLINK("https://files.afu.se/Downloads/Transcripts/Fade%20to%20Black%20(Jimmy%20Church)/2014 03 02 - FADE TO BLACK Radio - Ep.31 FADE to BLACK Jimmy Church w  Kerry Cassidy Project Camelot Time Travel LIVE on air_QfGHpXC6tbc - transcript (automated).pdf","Transcript Link")</f>
        <v>Transcript Link</v>
      </c>
      <c r="M1084" s="2" t="str">
        <f>HYPERLINK("https://files.afu.se/Downloads/Transcripts/Fade%20to%20Black%20(Jimmy%20Church)/2014 03 02 - FADE TO BLACK Radio - Ep.31 FADE to BLACK Jimmy Church w  Kerry Cassidy Project Camelot Time Travel LIVE on air_QfGHpXC6tbc - transcript (automated).pdf","Transcript Link")</f>
        <v>Transcript Link</v>
      </c>
    </row>
    <row r="1085" spans="1:13" ht="165">
      <c r="A1085" s="1" t="s">
        <v>5146</v>
      </c>
      <c r="B1085" s="1" t="s">
        <v>13</v>
      </c>
      <c r="C1085" s="4" t="s">
        <v>5147</v>
      </c>
      <c r="D1085" s="1" t="s">
        <v>5148</v>
      </c>
      <c r="E1085" s="1" t="s">
        <v>5149</v>
      </c>
      <c r="F1085" s="4" t="s">
        <v>5267</v>
      </c>
      <c r="G1085" s="1" t="s">
        <v>17</v>
      </c>
      <c r="H1085" s="1" t="s">
        <v>18</v>
      </c>
      <c r="I1085" s="1" t="s">
        <v>19</v>
      </c>
      <c r="J1085" s="1" t="s">
        <v>5150</v>
      </c>
      <c r="K1085" s="1" t="s">
        <v>21</v>
      </c>
      <c r="L1085" s="1" t="str">
        <f>HYPERLINK("https://files.afu.se/Downloads/Transcripts/Fade%20to%20Black%20(Jimmy%20Church)/2014 03 01 - FADE TO BLACK Radio - Ep.28 FADE to BLACK Jimmy Church w  Bill and Nancy Birnes UFO Hunters LIVE on air_X1EpH-ptGks - transcript (automated).pdf","Transcript Link")</f>
        <v>Transcript Link</v>
      </c>
      <c r="M1085" s="2" t="str">
        <f>HYPERLINK("https://files.afu.se/Downloads/Transcripts/Fade%20to%20Black%20(Jimmy%20Church)/2014 03 01 - FADE TO BLACK Radio - Ep.28 FADE to BLACK Jimmy Church w  Bill and Nancy Birnes UFO Hunters LIVE on air_X1EpH-ptGks - transcript (automated).pdf","Transcript Link")</f>
        <v>Transcript Link</v>
      </c>
    </row>
    <row r="1086" spans="1:13" ht="165">
      <c r="A1086" s="1" t="s">
        <v>5151</v>
      </c>
      <c r="B1086" s="1" t="s">
        <v>13</v>
      </c>
      <c r="C1086" s="4" t="s">
        <v>5152</v>
      </c>
      <c r="D1086" s="1" t="s">
        <v>5153</v>
      </c>
      <c r="E1086" s="1" t="s">
        <v>5154</v>
      </c>
      <c r="F1086" s="4" t="s">
        <v>5267</v>
      </c>
      <c r="G1086" s="1" t="s">
        <v>17</v>
      </c>
      <c r="H1086" s="1" t="s">
        <v>18</v>
      </c>
      <c r="I1086" s="1" t="s">
        <v>19</v>
      </c>
      <c r="J1086" s="1" t="s">
        <v>5155</v>
      </c>
      <c r="K1086" s="1" t="s">
        <v>21</v>
      </c>
      <c r="L1086" s="1" t="str">
        <f>HYPERLINK("https://files.afu.se/Downloads/Transcripts/Fade%20to%20Black%20(Jimmy%20Church)/2014 02 24 - FADE TO BLACK Radio - Ep.27 FADE to BLACK w  Jimmy Church and Ann Druffel, UFO Rex Heflin J. McDonald LIVE on air_LhWqmXs8UaE - transcript (automated).pdf","Transcript Link")</f>
        <v>Transcript Link</v>
      </c>
      <c r="M1086" s="2" t="str">
        <f>HYPERLINK("https://files.afu.se/Downloads/Transcripts/Fade%20to%20Black%20(Jimmy%20Church)/2014 02 24 - FADE TO BLACK Radio - Ep.27 FADE to BLACK w  Jimmy Church and Ann Druffel, UFO Rex Heflin J. McDonald LIVE on air_LhWqmXs8UaE - transcript (automated).pdf","Transcript Link")</f>
        <v>Transcript Link</v>
      </c>
    </row>
    <row r="1087" spans="1:13" ht="165">
      <c r="A1087" s="1" t="s">
        <v>5151</v>
      </c>
      <c r="B1087" s="1" t="s">
        <v>13</v>
      </c>
      <c r="C1087" s="4" t="s">
        <v>5156</v>
      </c>
      <c r="D1087" s="1" t="s">
        <v>5157</v>
      </c>
      <c r="E1087" s="1" t="s">
        <v>5158</v>
      </c>
      <c r="F1087" s="4" t="s">
        <v>5267</v>
      </c>
      <c r="G1087" s="1" t="s">
        <v>17</v>
      </c>
      <c r="H1087" s="1" t="s">
        <v>18</v>
      </c>
      <c r="I1087" s="1" t="s">
        <v>19</v>
      </c>
      <c r="J1087" s="1" t="s">
        <v>5159</v>
      </c>
      <c r="K1087" s="1" t="s">
        <v>21</v>
      </c>
      <c r="L1087" s="1" t="str">
        <f>HYPERLINK("https://files.afu.se/Downloads/Transcripts/Fade%20to%20Black%20(Jimmy%20Church)/2014 02 24 - FADE TO BLACK Radio - Ep.26 FADE to BLACK Jimmy Church w  Richard Dolan UFOs 21st Century LIVE on air_MzhMNI0KpWw - transcript (automated).pdf","Transcript Link")</f>
        <v>Transcript Link</v>
      </c>
      <c r="M1087" s="2" t="str">
        <f>HYPERLINK("https://files.afu.se/Downloads/Transcripts/Fade%20to%20Black%20(Jimmy%20Church)/2014 02 24 - FADE TO BLACK Radio - Ep.26 FADE to BLACK Jimmy Church w  Richard Dolan UFOs 21st Century LIVE on air_MzhMNI0KpWw - transcript (automated).pdf","Transcript Link")</f>
        <v>Transcript Link</v>
      </c>
    </row>
    <row r="1088" spans="1:13" ht="165">
      <c r="A1088" s="1" t="s">
        <v>5160</v>
      </c>
      <c r="B1088" s="1" t="s">
        <v>13</v>
      </c>
      <c r="C1088" s="4" t="s">
        <v>5161</v>
      </c>
      <c r="D1088" s="1" t="s">
        <v>5162</v>
      </c>
      <c r="E1088" s="1" t="s">
        <v>5163</v>
      </c>
      <c r="F1088" s="4" t="s">
        <v>5267</v>
      </c>
      <c r="G1088" s="1" t="s">
        <v>17</v>
      </c>
      <c r="H1088" s="1" t="s">
        <v>18</v>
      </c>
      <c r="I1088" s="1" t="s">
        <v>19</v>
      </c>
      <c r="J1088" s="1" t="s">
        <v>5164</v>
      </c>
      <c r="K1088" s="1" t="s">
        <v>21</v>
      </c>
      <c r="L1088" s="1" t="str">
        <f>HYPERLINK("https://files.afu.se/Downloads/Transcripts/Fade%20to%20Black%20(Jimmy%20Church)/2014 02 17 - FADE TO BLACK Radio - Ep.23 FADE to BLACK Jimmy Church w  George P. Hansen and Harry Drew UFO  Kingman UFO LIVE on air_VbO0maE5FQ0 - transcript (automated).pdf","Transcript Link")</f>
        <v>Transcript Link</v>
      </c>
      <c r="M1088" s="2" t="str">
        <f>HYPERLINK("https://files.afu.se/Downloads/Transcripts/Fade%20to%20Black%20(Jimmy%20Church)/2014 02 17 - FADE TO BLACK Radio - Ep.23 FADE to BLACK Jimmy Church w  George P. Hansen and Harry Drew UFO  Kingman UFO LIVE on air_VbO0maE5FQ0 - transcript (automated).pdf","Transcript Link")</f>
        <v>Transcript Link</v>
      </c>
    </row>
    <row r="1089" spans="1:13" ht="165">
      <c r="A1089" s="1" t="s">
        <v>5160</v>
      </c>
      <c r="B1089" s="1" t="s">
        <v>13</v>
      </c>
      <c r="C1089" s="4" t="s">
        <v>5165</v>
      </c>
      <c r="D1089" s="1" t="s">
        <v>5166</v>
      </c>
      <c r="E1089" s="1" t="s">
        <v>5167</v>
      </c>
      <c r="F1089" s="4" t="s">
        <v>5267</v>
      </c>
      <c r="G1089" s="1" t="s">
        <v>17</v>
      </c>
      <c r="H1089" s="1" t="s">
        <v>18</v>
      </c>
      <c r="I1089" s="1" t="s">
        <v>19</v>
      </c>
      <c r="J1089" s="1" t="s">
        <v>5168</v>
      </c>
      <c r="K1089" s="1" t="s">
        <v>21</v>
      </c>
      <c r="L1089" s="1" t="str">
        <f>HYPERLINK("https://files.afu.se/Downloads/Transcripts/Fade%20to%20Black%20(Jimmy%20Church)/2014 02 17 - FADE TO BLACK Radio - Ep.24 FADE to BLACK Jimmy Church w  Dr. Robert Schoch How old is everything  LIVE on air_W6KWclUQrJs - transcript (automated).pdf","Transcript Link")</f>
        <v>Transcript Link</v>
      </c>
      <c r="M1089" s="2" t="str">
        <f>HYPERLINK("https://files.afu.se/Downloads/Transcripts/Fade%20to%20Black%20(Jimmy%20Church)/2014 02 17 - FADE TO BLACK Radio - Ep.24 FADE to BLACK Jimmy Church w  Dr. Robert Schoch How old is everything  LIVE on air_W6KWclUQrJs - transcript (automated).pdf","Transcript Link")</f>
        <v>Transcript Link</v>
      </c>
    </row>
    <row r="1090" spans="1:13" ht="165">
      <c r="A1090" s="1" t="s">
        <v>5169</v>
      </c>
      <c r="B1090" s="1" t="s">
        <v>13</v>
      </c>
      <c r="C1090" s="4" t="s">
        <v>5170</v>
      </c>
      <c r="D1090" s="1" t="s">
        <v>5171</v>
      </c>
      <c r="E1090" s="1" t="s">
        <v>5172</v>
      </c>
      <c r="F1090" s="4" t="s">
        <v>5267</v>
      </c>
      <c r="G1090" s="1" t="s">
        <v>17</v>
      </c>
      <c r="H1090" s="1" t="s">
        <v>18</v>
      </c>
      <c r="I1090" s="1" t="s">
        <v>19</v>
      </c>
      <c r="J1090" s="1" t="s">
        <v>5173</v>
      </c>
      <c r="K1090" s="1" t="s">
        <v>21</v>
      </c>
      <c r="L1090" s="1" t="str">
        <f>HYPERLINK("https://files.afu.se/Downloads/Transcripts/Fade%20to%20Black%20(Jimmy%20Church)/2014 02 14 - FADE TO BLACK Radio - Ep.19 FADE to BLACK Jimmy Church w  Preston Dennett UFO's Over Everything LIVE on air_zAzCjw8svMA - transcript (automated).pdf","Transcript Link")</f>
        <v>Transcript Link</v>
      </c>
      <c r="M1090" s="2" t="str">
        <f>HYPERLINK("https://files.afu.se/Downloads/Transcripts/Fade%20to%20Black%20(Jimmy%20Church)/2014 02 14 - FADE TO BLACK Radio - Ep.19 FADE to BLACK Jimmy Church w  Preston Dennett UFO's Over Everything LIVE on air_zAzCjw8svMA - transcript (automated).pdf","Transcript Link")</f>
        <v>Transcript Link</v>
      </c>
    </row>
    <row r="1091" spans="1:13" ht="165">
      <c r="A1091" s="1" t="s">
        <v>5174</v>
      </c>
      <c r="B1091" s="1" t="s">
        <v>13</v>
      </c>
      <c r="C1091" s="4" t="s">
        <v>5175</v>
      </c>
      <c r="D1091" s="1" t="s">
        <v>5176</v>
      </c>
      <c r="E1091" s="1" t="s">
        <v>5177</v>
      </c>
      <c r="F1091" s="4" t="s">
        <v>5267</v>
      </c>
      <c r="G1091" s="1" t="s">
        <v>17</v>
      </c>
      <c r="H1091" s="1" t="s">
        <v>18</v>
      </c>
      <c r="I1091" s="1" t="s">
        <v>19</v>
      </c>
      <c r="J1091" s="1" t="s">
        <v>5178</v>
      </c>
      <c r="K1091" s="1" t="s">
        <v>21</v>
      </c>
      <c r="L1091" s="1" t="str">
        <f>HYPERLINK("https://files.afu.se/Downloads/Transcripts/Fade%20to%20Black%20(Jimmy%20Church)/2014 02 09 - FADE TO BLACK Radio - Ep.20 FADE to BLACK Jimmy Church w  Nancy Talbot BLT Research LIVE on air_OLqWIUBAF7c - transcript (automated).pdf","Transcript Link")</f>
        <v>Transcript Link</v>
      </c>
      <c r="M1091" s="2" t="str">
        <f>HYPERLINK("https://files.afu.se/Downloads/Transcripts/Fade%20to%20Black%20(Jimmy%20Church)/2014 02 09 - FADE TO BLACK Radio - Ep.20 FADE to BLACK Jimmy Church w  Nancy Talbot BLT Research LIVE on air_OLqWIUBAF7c - transcript (automated).pdf","Transcript Link")</f>
        <v>Transcript Link</v>
      </c>
    </row>
    <row r="1092" spans="1:13" ht="165">
      <c r="A1092" s="1" t="s">
        <v>5174</v>
      </c>
      <c r="B1092" s="1" t="s">
        <v>13</v>
      </c>
      <c r="C1092" s="4" t="s">
        <v>5179</v>
      </c>
      <c r="D1092" s="1" t="s">
        <v>5180</v>
      </c>
      <c r="E1092" s="1" t="s">
        <v>5181</v>
      </c>
      <c r="F1092" s="4" t="s">
        <v>5267</v>
      </c>
      <c r="G1092" s="1" t="s">
        <v>17</v>
      </c>
      <c r="H1092" s="1" t="s">
        <v>18</v>
      </c>
      <c r="I1092" s="1" t="s">
        <v>19</v>
      </c>
      <c r="J1092" s="1" t="s">
        <v>5182</v>
      </c>
      <c r="K1092" s="1" t="s">
        <v>21</v>
      </c>
      <c r="L1092" s="1" t="str">
        <f>HYPERLINK("https://files.afu.se/Downloads/Transcripts/Fade%20to%20Black%20(Jimmy%20Church)/2014 02 09 - FADE TO BLACK Radio - Ep.21 FADE to BLACK Jimmy Church w  Bryce Zabel Altertnate History LIVE on air_-har0lkto3M - transcript (automated).pdf","Transcript Link")</f>
        <v>Transcript Link</v>
      </c>
      <c r="M1092" s="2" t="str">
        <f>HYPERLINK("https://files.afu.se/Downloads/Transcripts/Fade%20to%20Black%20(Jimmy%20Church)/2014 02 09 - FADE TO BLACK Radio - Ep.21 FADE to BLACK Jimmy Church w  Bryce Zabel Altertnate History LIVE on air_-har0lkto3M - transcript (automated).pdf","Transcript Link")</f>
        <v>Transcript Link</v>
      </c>
    </row>
    <row r="1093" spans="1:13" ht="165">
      <c r="A1093" s="1" t="s">
        <v>5183</v>
      </c>
      <c r="B1093" s="1" t="s">
        <v>13</v>
      </c>
      <c r="C1093" s="4" t="s">
        <v>5184</v>
      </c>
      <c r="D1093" s="1" t="s">
        <v>5185</v>
      </c>
      <c r="E1093" s="1" t="s">
        <v>5186</v>
      </c>
      <c r="F1093" s="4" t="s">
        <v>5267</v>
      </c>
      <c r="G1093" s="1" t="s">
        <v>17</v>
      </c>
      <c r="H1093" s="1" t="s">
        <v>18</v>
      </c>
      <c r="I1093" s="1" t="s">
        <v>19</v>
      </c>
      <c r="J1093" s="1" t="s">
        <v>5187</v>
      </c>
      <c r="K1093" s="1" t="s">
        <v>21</v>
      </c>
      <c r="L1093" s="1" t="str">
        <f>HYPERLINK("https://files.afu.se/Downloads/Transcripts/Fade%20to%20Black%20(Jimmy%20Church)/2014 02 02 - FADE TO BLACK Radio - Ep.18 FADE to BLACK Jimmy Church w  Leslie Kean LIVE on air_ch0s_k5056s - transcript (automated).pdf","Transcript Link")</f>
        <v>Transcript Link</v>
      </c>
      <c r="M1093" s="2" t="str">
        <f>HYPERLINK("https://files.afu.se/Downloads/Transcripts/Fade%20to%20Black%20(Jimmy%20Church)/2014 02 02 - FADE TO BLACK Radio - Ep.18 FADE to BLACK Jimmy Church w  Leslie Kean LIVE on air_ch0s_k5056s - transcript (automated).pdf","Transcript Link")</f>
        <v>Transcript Link</v>
      </c>
    </row>
    <row r="1094" spans="1:13" ht="165">
      <c r="A1094" s="1" t="s">
        <v>5183</v>
      </c>
      <c r="B1094" s="1" t="s">
        <v>13</v>
      </c>
      <c r="C1094" s="4" t="s">
        <v>5188</v>
      </c>
      <c r="D1094" s="1" t="s">
        <v>5189</v>
      </c>
      <c r="E1094" s="1" t="s">
        <v>5190</v>
      </c>
      <c r="F1094" s="4" t="s">
        <v>5267</v>
      </c>
      <c r="G1094" s="1" t="s">
        <v>17</v>
      </c>
      <c r="H1094" s="1" t="s">
        <v>18</v>
      </c>
      <c r="I1094" s="1" t="s">
        <v>19</v>
      </c>
      <c r="J1094" s="1" t="s">
        <v>5191</v>
      </c>
      <c r="K1094" s="1" t="s">
        <v>21</v>
      </c>
      <c r="L1094" s="1" t="str">
        <f>HYPERLINK("https://files.afu.se/Downloads/Transcripts/Fade%20to%20Black%20(Jimmy%20Church)/2014 02 02 - FADE TO BLACK Radio - Ep.17 FADE to BLACK Jimmy Church w  Philip Mantle editor UFO Today LIVE on air_RHlbLZYm96s - transcript (automated).pdf","Transcript Link")</f>
        <v>Transcript Link</v>
      </c>
      <c r="M1094" s="2" t="str">
        <f>HYPERLINK("https://files.afu.se/Downloads/Transcripts/Fade%20to%20Black%20(Jimmy%20Church)/2014 02 02 - FADE TO BLACK Radio - Ep.17 FADE to BLACK Jimmy Church w  Philip Mantle editor UFO Today LIVE on air_RHlbLZYm96s - transcript (automated).pdf","Transcript Link")</f>
        <v>Transcript Link</v>
      </c>
    </row>
    <row r="1095" spans="1:13" ht="165">
      <c r="A1095" s="1" t="s">
        <v>5183</v>
      </c>
      <c r="B1095" s="1" t="s">
        <v>13</v>
      </c>
      <c r="C1095" s="4" t="s">
        <v>5192</v>
      </c>
      <c r="D1095" s="1" t="s">
        <v>5193</v>
      </c>
      <c r="E1095" s="1" t="s">
        <v>5194</v>
      </c>
      <c r="F1095" s="4" t="s">
        <v>5267</v>
      </c>
      <c r="G1095" s="1" t="s">
        <v>17</v>
      </c>
      <c r="H1095" s="1" t="s">
        <v>18</v>
      </c>
      <c r="I1095" s="1" t="s">
        <v>19</v>
      </c>
      <c r="J1095" s="1" t="s">
        <v>5195</v>
      </c>
      <c r="K1095" s="1" t="s">
        <v>21</v>
      </c>
      <c r="L1095" s="1" t="str">
        <f>HYPERLINK("https://files.afu.se/Downloads/Transcripts/Fade%20to%20Black%20(Jimmy%20Church)/2014 02 02 - FADE TO BLACK Radio - Ep.16 FADE to BLACK Jimmy Church w  Dr. Steven Greer and Disclosure LIVE on air_TkDu8SnkWaA - transcript (automated).pdf","Transcript Link")</f>
        <v>Transcript Link</v>
      </c>
      <c r="M1095" s="2" t="str">
        <f>HYPERLINK("https://files.afu.se/Downloads/Transcripts/Fade%20to%20Black%20(Jimmy%20Church)/2014 02 02 - FADE TO BLACK Radio - Ep.16 FADE to BLACK Jimmy Church w  Dr. Steven Greer and Disclosure LIVE on air_TkDu8SnkWaA - transcript (automated).pdf","Transcript Link")</f>
        <v>Transcript Link</v>
      </c>
    </row>
    <row r="1096" spans="1:13" ht="165">
      <c r="A1096" s="1" t="s">
        <v>5196</v>
      </c>
      <c r="B1096" s="1" t="s">
        <v>13</v>
      </c>
      <c r="C1096" s="4" t="s">
        <v>5197</v>
      </c>
      <c r="D1096" s="1" t="s">
        <v>5198</v>
      </c>
      <c r="E1096" s="1" t="s">
        <v>5199</v>
      </c>
      <c r="F1096" s="4" t="s">
        <v>5267</v>
      </c>
      <c r="G1096" s="1" t="s">
        <v>17</v>
      </c>
      <c r="H1096" s="1" t="s">
        <v>18</v>
      </c>
      <c r="I1096" s="1" t="s">
        <v>19</v>
      </c>
      <c r="J1096" s="1" t="s">
        <v>5200</v>
      </c>
      <c r="K1096" s="1" t="s">
        <v>21</v>
      </c>
      <c r="L1096" s="1" t="str">
        <f>HYPERLINK("https://files.afu.se/Downloads/Transcripts/Fade%20to%20Black%20(Jimmy%20Church)/2014 01 27 - FADE TO BLACK Radio - Ep.15 FADE to BLACK Jimmy Church w  Michael Cremo 'forbidden archeologist' LIVE on air_XHkPfD_Y1JU - transcript (automated).pdf","Transcript Link")</f>
        <v>Transcript Link</v>
      </c>
      <c r="M1096" s="2" t="str">
        <f>HYPERLINK("https://files.afu.se/Downloads/Transcripts/Fade%20to%20Black%20(Jimmy%20Church)/2014 01 27 - FADE TO BLACK Radio - Ep.15 FADE to BLACK Jimmy Church w  Michael Cremo 'forbidden archeologist' LIVE on air_XHkPfD_Y1JU - transcript (automated).pdf","Transcript Link")</f>
        <v>Transcript Link</v>
      </c>
    </row>
    <row r="1097" spans="1:13" ht="165">
      <c r="A1097" s="1" t="s">
        <v>5201</v>
      </c>
      <c r="B1097" s="1" t="s">
        <v>13</v>
      </c>
      <c r="C1097" s="4" t="s">
        <v>5202</v>
      </c>
      <c r="D1097" s="1" t="s">
        <v>5203</v>
      </c>
      <c r="E1097" s="1" t="s">
        <v>5204</v>
      </c>
      <c r="F1097" s="4" t="s">
        <v>5267</v>
      </c>
      <c r="G1097" s="1" t="s">
        <v>17</v>
      </c>
      <c r="H1097" s="1" t="s">
        <v>18</v>
      </c>
      <c r="I1097" s="1" t="s">
        <v>19</v>
      </c>
      <c r="J1097" s="1" t="s">
        <v>5205</v>
      </c>
      <c r="K1097" s="1" t="s">
        <v>21</v>
      </c>
      <c r="L1097" s="1" t="str">
        <f>HYPERLINK("https://files.afu.se/Downloads/Transcripts/Fade%20to%20Black%20(Jimmy%20Church)/2014 01 26 - FADE TO BLACK Radio - Ep.14 FADE to BLACK Jimmy Church w  Antonio Paris of API LIVE on air_8BiLyOvmR_Y - transcript (automated).pdf","Transcript Link")</f>
        <v>Transcript Link</v>
      </c>
      <c r="M1097" s="2" t="str">
        <f>HYPERLINK("https://files.afu.se/Downloads/Transcripts/Fade%20to%20Black%20(Jimmy%20Church)/2014 01 26 - FADE TO BLACK Radio - Ep.14 FADE to BLACK Jimmy Church w  Antonio Paris of API LIVE on air_8BiLyOvmR_Y - transcript (automated).pdf","Transcript Link")</f>
        <v>Transcript Link</v>
      </c>
    </row>
    <row r="1098" spans="1:13" ht="165">
      <c r="A1098" s="1" t="s">
        <v>5201</v>
      </c>
      <c r="B1098" s="1" t="s">
        <v>13</v>
      </c>
      <c r="C1098" s="4" t="s">
        <v>5206</v>
      </c>
      <c r="D1098" s="1" t="s">
        <v>5207</v>
      </c>
      <c r="E1098" s="1" t="s">
        <v>5208</v>
      </c>
      <c r="F1098" s="4" t="s">
        <v>5267</v>
      </c>
      <c r="G1098" s="1" t="s">
        <v>17</v>
      </c>
      <c r="H1098" s="1" t="s">
        <v>18</v>
      </c>
      <c r="I1098" s="1" t="s">
        <v>19</v>
      </c>
      <c r="J1098" s="1" t="s">
        <v>5209</v>
      </c>
      <c r="K1098" s="1" t="s">
        <v>21</v>
      </c>
      <c r="L1098" s="1" t="str">
        <f>HYPERLINK("https://files.afu.se/Downloads/Transcripts/Fade%20to%20Black%20(Jimmy%20Church)/2014 01 26 - FADE TO BLACK Radio - Ep.13 FADE to BLACK Jimmy Church w  Dr. Jeffrey Meldrum Bigfoot LIVE on air_1d2MqBx0kR0 - transcript (automated).pdf","Transcript Link")</f>
        <v>Transcript Link</v>
      </c>
      <c r="M1098" s="2" t="str">
        <f>HYPERLINK("https://files.afu.se/Downloads/Transcripts/Fade%20to%20Black%20(Jimmy%20Church)/2014 01 26 - FADE TO BLACK Radio - Ep.13 FADE to BLACK Jimmy Church w  Dr. Jeffrey Meldrum Bigfoot LIVE on air_1d2MqBx0kR0 - transcript (automated).pdf","Transcript Link")</f>
        <v>Transcript Link</v>
      </c>
    </row>
    <row r="1099" spans="1:13" ht="165">
      <c r="A1099" s="1" t="s">
        <v>5210</v>
      </c>
      <c r="B1099" s="1" t="s">
        <v>13</v>
      </c>
      <c r="C1099" s="4" t="s">
        <v>5211</v>
      </c>
      <c r="D1099" s="1" t="s">
        <v>5212</v>
      </c>
      <c r="E1099" s="1" t="s">
        <v>5213</v>
      </c>
      <c r="F1099" s="4" t="s">
        <v>5267</v>
      </c>
      <c r="G1099" s="1" t="s">
        <v>17</v>
      </c>
      <c r="H1099" s="1" t="s">
        <v>18</v>
      </c>
      <c r="I1099" s="1" t="s">
        <v>19</v>
      </c>
      <c r="J1099" s="1" t="s">
        <v>5214</v>
      </c>
      <c r="K1099" s="1" t="s">
        <v>21</v>
      </c>
      <c r="L1099" s="1" t="str">
        <f>HYPERLINK("https://files.afu.se/Downloads/Transcripts/Fade%20to%20Black%20(Jimmy%20Church)/2014 01 19 - FADE TO BLACK Radio - Ep.12 FADE to BLACK Jimmy Church w  Stephen Bassett and Nadine Lalich LIVE on air_tYHvODOK3-8 - transcript (automated).pdf","Transcript Link")</f>
        <v>Transcript Link</v>
      </c>
      <c r="M1099" s="2" t="str">
        <f>HYPERLINK("https://files.afu.se/Downloads/Transcripts/Fade%20to%20Black%20(Jimmy%20Church)/2014 01 19 - FADE TO BLACK Radio - Ep.12 FADE to BLACK Jimmy Church w  Stephen Bassett and Nadine Lalich LIVE on air_tYHvODOK3-8 - transcript (automated).pdf","Transcript Link")</f>
        <v>Transcript Link</v>
      </c>
    </row>
    <row r="1100" spans="1:13" ht="165">
      <c r="A1100" s="1" t="s">
        <v>5210</v>
      </c>
      <c r="B1100" s="1" t="s">
        <v>13</v>
      </c>
      <c r="C1100" s="4" t="s">
        <v>5215</v>
      </c>
      <c r="D1100" s="1" t="s">
        <v>5216</v>
      </c>
      <c r="E1100" s="1" t="s">
        <v>5217</v>
      </c>
      <c r="F1100" s="4" t="s">
        <v>5267</v>
      </c>
      <c r="G1100" s="1" t="s">
        <v>17</v>
      </c>
      <c r="H1100" s="1" t="s">
        <v>18</v>
      </c>
      <c r="I1100" s="1" t="s">
        <v>19</v>
      </c>
      <c r="J1100" s="1" t="s">
        <v>5218</v>
      </c>
      <c r="K1100" s="1" t="s">
        <v>21</v>
      </c>
      <c r="L1100" s="1" t="str">
        <f>HYPERLINK("https://files.afu.se/Downloads/Transcripts/Fade%20to%20Black%20(Jimmy%20Church)/2014 01 19 - FADE TO BLACK Radio - Ep.11 FADE to BLACK Jimmy Church w  Jerome Clark LIVE on air_w4kPbtzsDvU - transcript (automated).pdf","Transcript Link")</f>
        <v>Transcript Link</v>
      </c>
      <c r="M1100" s="2" t="str">
        <f>HYPERLINK("https://files.afu.se/Downloads/Transcripts/Fade%20to%20Black%20(Jimmy%20Church)/2014 01 19 - FADE TO BLACK Radio - Ep.11 FADE to BLACK Jimmy Church w  Jerome Clark LIVE on air_w4kPbtzsDvU - transcript (automated).pdf","Transcript Link")</f>
        <v>Transcript Link</v>
      </c>
    </row>
    <row r="1101" spans="1:13" ht="165">
      <c r="A1101" s="1" t="s">
        <v>5219</v>
      </c>
      <c r="B1101" s="1" t="s">
        <v>13</v>
      </c>
      <c r="C1101" s="4" t="s">
        <v>5220</v>
      </c>
      <c r="D1101" s="1" t="s">
        <v>5221</v>
      </c>
      <c r="E1101" s="1" t="s">
        <v>5222</v>
      </c>
      <c r="F1101" s="4" t="s">
        <v>5267</v>
      </c>
      <c r="G1101" s="1" t="s">
        <v>17</v>
      </c>
      <c r="H1101" s="1" t="s">
        <v>18</v>
      </c>
      <c r="I1101" s="1" t="s">
        <v>19</v>
      </c>
      <c r="J1101" s="1" t="s">
        <v>5223</v>
      </c>
      <c r="K1101" s="1" t="s">
        <v>21</v>
      </c>
      <c r="L1101" s="1" t="str">
        <f>HYPERLINK("https://files.afu.se/Downloads/Transcripts/Fade%20to%20Black%20(Jimmy%20Church)/2014 01 12 - FADE TO BLACK Radio - Ep.9 FADE to BLACK Jimmy Church w  Stan Romanek and Yvonne Smith LIVE on air_SWySt0-ExjY - transcript (automated).pdf","Transcript Link")</f>
        <v>Transcript Link</v>
      </c>
      <c r="M1101" s="2" t="str">
        <f>HYPERLINK("https://files.afu.se/Downloads/Transcripts/Fade%20to%20Black%20(Jimmy%20Church)/2014 01 12 - FADE TO BLACK Radio - Ep.9 FADE to BLACK Jimmy Church w  Stan Romanek and Yvonne Smith LIVE on air_SWySt0-ExjY - transcript (automated).pdf","Transcript Link")</f>
        <v>Transcript Link</v>
      </c>
    </row>
    <row r="1102" spans="1:13" ht="165">
      <c r="A1102" s="1" t="s">
        <v>5219</v>
      </c>
      <c r="B1102" s="1" t="s">
        <v>13</v>
      </c>
      <c r="C1102" s="4" t="s">
        <v>5224</v>
      </c>
      <c r="D1102" s="1" t="s">
        <v>5225</v>
      </c>
      <c r="E1102" s="1" t="s">
        <v>5226</v>
      </c>
      <c r="F1102" s="4" t="s">
        <v>5267</v>
      </c>
      <c r="G1102" s="1" t="s">
        <v>17</v>
      </c>
      <c r="H1102" s="1" t="s">
        <v>18</v>
      </c>
      <c r="I1102" s="1" t="s">
        <v>19</v>
      </c>
      <c r="J1102" s="1" t="s">
        <v>5227</v>
      </c>
      <c r="K1102" s="1" t="s">
        <v>21</v>
      </c>
      <c r="L1102" s="1" t="str">
        <f>HYPERLINK("https://files.afu.se/Downloads/Transcripts/Fade%20to%20Black%20(Jimmy%20Church)/2014 01 12 - FADE TO BLACK Radio - Ep.10 FADE to BLACK Jimmy Church and The Bridgewater Triangle LIVE on air_oN4mi89xCIM - transcript (automated).pdf","Transcript Link")</f>
        <v>Transcript Link</v>
      </c>
      <c r="M1102" s="2" t="str">
        <f>HYPERLINK("https://files.afu.se/Downloads/Transcripts/Fade%20to%20Black%20(Jimmy%20Church)/2014 01 12 - FADE TO BLACK Radio - Ep.10 FADE to BLACK Jimmy Church and The Bridgewater Triangle LIVE on air_oN4mi89xCIM - transcript (automated).pdf","Transcript Link")</f>
        <v>Transcript Link</v>
      </c>
    </row>
    <row r="1103" spans="1:13" ht="165">
      <c r="A1103" s="1" t="s">
        <v>5228</v>
      </c>
      <c r="B1103" s="1" t="s">
        <v>13</v>
      </c>
      <c r="C1103" s="4" t="s">
        <v>5229</v>
      </c>
      <c r="D1103" s="1" t="s">
        <v>5230</v>
      </c>
      <c r="E1103" s="1" t="s">
        <v>5231</v>
      </c>
      <c r="F1103" s="4" t="s">
        <v>5267</v>
      </c>
      <c r="G1103" s="1" t="s">
        <v>17</v>
      </c>
      <c r="H1103" s="1" t="s">
        <v>18</v>
      </c>
      <c r="I1103" s="1" t="s">
        <v>19</v>
      </c>
      <c r="J1103" s="1" t="s">
        <v>5232</v>
      </c>
      <c r="K1103" s="1" t="s">
        <v>21</v>
      </c>
      <c r="L1103" s="1" t="str">
        <f>HYPERLINK("https://files.afu.se/Downloads/Transcripts/Fade%20to%20Black%20(Jimmy%20Church)/2014 01 11 - FADE TO BLACK Radio - Ep.8 FADE to BLACK Jimmy Church w  Travis Walton - Fire in the Sky - LIVE on air_SAWIC_XMzOQ - transcript (automated).pdf","Transcript Link")</f>
        <v>Transcript Link</v>
      </c>
      <c r="M1103" s="2" t="str">
        <f>HYPERLINK("https://files.afu.se/Downloads/Transcripts/Fade%20to%20Black%20(Jimmy%20Church)/2014 01 11 - FADE TO BLACK Radio - Ep.8 FADE to BLACK Jimmy Church w  Travis Walton - Fire in the Sky - LIVE on air_SAWIC_XMzOQ - transcript (automated).pdf","Transcript Link")</f>
        <v>Transcript Link</v>
      </c>
    </row>
    <row r="1104" spans="1:13" ht="165">
      <c r="A1104" s="1" t="s">
        <v>5233</v>
      </c>
      <c r="B1104" s="1" t="s">
        <v>13</v>
      </c>
      <c r="C1104" s="4" t="s">
        <v>5234</v>
      </c>
      <c r="D1104" s="1" t="s">
        <v>5235</v>
      </c>
      <c r="E1104" s="1" t="s">
        <v>5236</v>
      </c>
      <c r="F1104" s="4" t="s">
        <v>5267</v>
      </c>
      <c r="G1104" s="1" t="s">
        <v>17</v>
      </c>
      <c r="H1104" s="1" t="s">
        <v>18</v>
      </c>
      <c r="I1104" s="1" t="s">
        <v>19</v>
      </c>
      <c r="J1104" s="1" t="s">
        <v>5237</v>
      </c>
      <c r="K1104" s="1" t="s">
        <v>21</v>
      </c>
      <c r="L1104" s="1" t="str">
        <f>HYPERLINK("https://files.afu.se/Downloads/Transcripts/Fade%20to%20Black%20(Jimmy%20Church)/2014 01 07 - FADE TO BLACK Radio - Ep.7 FADE to BLACK Jimmy Church interview w  John Anthony West LIVE on air_9mONeTbiZb0 - transcript (automated).pdf","Transcript Link")</f>
        <v>Transcript Link</v>
      </c>
      <c r="M1104" s="2" t="str">
        <f>HYPERLINK("https://files.afu.se/Downloads/Transcripts/Fade%20to%20Black%20(Jimmy%20Church)/2014 01 07 - FADE TO BLACK Radio - Ep.7 FADE to BLACK Jimmy Church interview w  John Anthony West LIVE on air_9mONeTbiZb0 - transcript (automated).pdf","Transcript Link")</f>
        <v>Transcript Link</v>
      </c>
    </row>
    <row r="1105" spans="1:13" ht="165">
      <c r="A1105" s="1" t="s">
        <v>5238</v>
      </c>
      <c r="B1105" s="1" t="s">
        <v>13</v>
      </c>
      <c r="C1105" s="4" t="s">
        <v>5239</v>
      </c>
      <c r="D1105" s="1" t="s">
        <v>5240</v>
      </c>
      <c r="E1105" s="1" t="s">
        <v>5241</v>
      </c>
      <c r="F1105" s="4" t="s">
        <v>5267</v>
      </c>
      <c r="G1105" s="1" t="s">
        <v>17</v>
      </c>
      <c r="H1105" s="1" t="s">
        <v>18</v>
      </c>
      <c r="I1105" s="1" t="s">
        <v>19</v>
      </c>
      <c r="J1105" s="1" t="s">
        <v>5242</v>
      </c>
      <c r="K1105" s="1" t="s">
        <v>21</v>
      </c>
      <c r="L1105" s="1">
        <v>0</v>
      </c>
      <c r="M1105" s="2">
        <v>0</v>
      </c>
    </row>
    <row r="1106" spans="1:13" ht="165">
      <c r="A1106" s="1" t="s">
        <v>5243</v>
      </c>
      <c r="B1106" s="1" t="s">
        <v>13</v>
      </c>
      <c r="C1106" s="4" t="s">
        <v>5244</v>
      </c>
      <c r="D1106" s="1" t="s">
        <v>5245</v>
      </c>
      <c r="E1106" s="1" t="s">
        <v>5246</v>
      </c>
      <c r="F1106" s="4" t="s">
        <v>5267</v>
      </c>
      <c r="G1106" s="1" t="s">
        <v>17</v>
      </c>
      <c r="H1106" s="1" t="s">
        <v>18</v>
      </c>
      <c r="I1106" s="1" t="s">
        <v>19</v>
      </c>
      <c r="J1106" s="1" t="s">
        <v>5247</v>
      </c>
      <c r="K1106" s="1" t="s">
        <v>21</v>
      </c>
      <c r="L1106" s="1" t="str">
        <f>HYPERLINK("https://files.afu.se/Downloads/Transcripts/Fade%20to%20Black%20(Jimmy%20Church)/2013 12 30 - FADE TO BLACK Radio - Ep. 4.1 FADE to BLACK Jimmy Church 'Who is John Titor ' LIVE on air_OS-7YRgN2p4 - transcript (automated).pdf","Transcript Link")</f>
        <v>Transcript Link</v>
      </c>
      <c r="M1106" s="2" t="str">
        <f>HYPERLINK("https://files.afu.se/Downloads/Transcripts/Fade%20to%20Black%20(Jimmy%20Church)/2013 12 30 - FADE TO BLACK Radio - Ep. 4.1 FADE to BLACK Jimmy Church 'Who is John Titor ' LIVE on air_OS-7YRgN2p4 - transcript (automated).pdf","Transcript Link")</f>
        <v>Transcript Link</v>
      </c>
    </row>
    <row r="1107" spans="1:13" ht="165">
      <c r="A1107" s="1" t="s">
        <v>5243</v>
      </c>
      <c r="B1107" s="1" t="s">
        <v>13</v>
      </c>
      <c r="C1107" s="4" t="s">
        <v>5248</v>
      </c>
      <c r="D1107" s="1" t="s">
        <v>5249</v>
      </c>
      <c r="E1107" s="1" t="s">
        <v>5250</v>
      </c>
      <c r="F1107" s="4" t="s">
        <v>5267</v>
      </c>
      <c r="G1107" s="1" t="s">
        <v>17</v>
      </c>
      <c r="H1107" s="1" t="s">
        <v>18</v>
      </c>
      <c r="I1107" s="1" t="s">
        <v>19</v>
      </c>
      <c r="J1107" s="1" t="s">
        <v>5251</v>
      </c>
      <c r="K1107" s="1" t="s">
        <v>21</v>
      </c>
      <c r="L1107" s="1" t="str">
        <f>HYPERLINK("https://files.afu.se/Downloads/Transcripts/Fade%20to%20Black%20(Jimmy%20Church)/2013 12 30 - FADE TO BLACK Radio - Ep. 3.1 FADE to BLACK Jimmy Church interview w  Norio Hayakawa LIVE on air_wrgDaRxn2lY - transcript (automated).pdf","Transcript Link")</f>
        <v>Transcript Link</v>
      </c>
      <c r="M1107" s="2" t="str">
        <f>HYPERLINK("https://files.afu.se/Downloads/Transcripts/Fade%20to%20Black%20(Jimmy%20Church)/2013 12 30 - FADE TO BLACK Radio - Ep. 3.1 FADE to BLACK Jimmy Church interview w  Norio Hayakawa LIVE on air_wrgDaRxn2lY - transcript (automated).pdf","Transcript Link")</f>
        <v>Transcript Link</v>
      </c>
    </row>
    <row r="1108" spans="1:13" ht="165">
      <c r="A1108" s="1" t="s">
        <v>5252</v>
      </c>
      <c r="B1108" s="1" t="s">
        <v>13</v>
      </c>
      <c r="C1108" s="4" t="s">
        <v>5253</v>
      </c>
      <c r="D1108" s="1" t="s">
        <v>5254</v>
      </c>
      <c r="E1108" s="1" t="s">
        <v>5255</v>
      </c>
      <c r="F1108" s="4" t="s">
        <v>5267</v>
      </c>
      <c r="G1108" s="1" t="s">
        <v>17</v>
      </c>
      <c r="H1108" s="1" t="s">
        <v>18</v>
      </c>
      <c r="I1108" s="1" t="s">
        <v>19</v>
      </c>
      <c r="J1108" s="1" t="s">
        <v>5256</v>
      </c>
      <c r="K1108" s="1" t="s">
        <v>21</v>
      </c>
      <c r="L1108" s="1" t="str">
        <f>HYPERLINK("https://files.afu.se/Downloads/Transcripts/Fade%20to%20Black%20(Jimmy%20Church)/2013 12 29 - FADE TO BLACK Radio - Ep. 3 FADE to BLACK Jimmy Church interview w  Stanton Friedman LIVE on air_Vainft0G-Bk - transcript (automated).pdf","Transcript Link")</f>
        <v>Transcript Link</v>
      </c>
      <c r="M1108" s="2" t="str">
        <f>HYPERLINK("https://files.afu.se/Downloads/Transcripts/Fade%20to%20Black%20(Jimmy%20Church)/2013 12 29 - FADE TO BLACK Radio - Ep. 3 FADE to BLACK Jimmy Church interview w  Stanton Friedman LIVE on air_Vainft0G-Bk - transcript (automated).pdf","Transcript Link")</f>
        <v>Transcript Link</v>
      </c>
    </row>
    <row r="1109" spans="1:13" ht="165">
      <c r="A1109" s="1" t="s">
        <v>5257</v>
      </c>
      <c r="B1109" s="1" t="s">
        <v>13</v>
      </c>
      <c r="C1109" s="4" t="s">
        <v>5258</v>
      </c>
      <c r="D1109" s="1" t="s">
        <v>5259</v>
      </c>
      <c r="E1109" s="1" t="s">
        <v>5260</v>
      </c>
      <c r="F1109" s="4" t="s">
        <v>5267</v>
      </c>
      <c r="G1109" s="1" t="s">
        <v>17</v>
      </c>
      <c r="H1109" s="1" t="s">
        <v>18</v>
      </c>
      <c r="I1109" s="1" t="s">
        <v>19</v>
      </c>
      <c r="J1109" s="1" t="s">
        <v>5261</v>
      </c>
      <c r="K1109" s="1" t="s">
        <v>21</v>
      </c>
      <c r="L1109" s="1" t="str">
        <f>HYPERLINK("https://files.afu.se/Downloads/Transcripts/Fade%20to%20Black%20(Jimmy%20Church)/2013 12 23 - FADE TO BLACK Radio - Ep. 2.1 FADE to BLACK Jimmy Church interview w  Ralph Wolf McCarron LIVE on air_OYeMrpZr2xk - transcript (automated).pdf","Transcript Link")</f>
        <v>Transcript Link</v>
      </c>
      <c r="M1109" s="2" t="str">
        <f>HYPERLINK("https://files.afu.se/Downloads/Transcripts/Fade%20to%20Black%20(Jimmy%20Church)/2013 12 23 - FADE TO BLACK Radio - Ep. 2.1 FADE to BLACK Jimmy Church interview w  Ralph Wolf McCarron LIVE on air_OYeMrpZr2xk - transcript (automated).pdf","Transcript Link")</f>
        <v>Transcript Link</v>
      </c>
    </row>
    <row r="1110" spans="1:13" ht="165">
      <c r="A1110" s="1" t="s">
        <v>5262</v>
      </c>
      <c r="B1110" s="1" t="s">
        <v>13</v>
      </c>
      <c r="C1110" s="4" t="s">
        <v>5263</v>
      </c>
      <c r="D1110" s="1" t="s">
        <v>5264</v>
      </c>
      <c r="E1110" s="1" t="s">
        <v>5265</v>
      </c>
      <c r="F1110" s="4" t="s">
        <v>5267</v>
      </c>
      <c r="G1110" s="1" t="s">
        <v>17</v>
      </c>
      <c r="H1110" s="1" t="s">
        <v>18</v>
      </c>
      <c r="I1110" s="1" t="s">
        <v>19</v>
      </c>
      <c r="J1110" s="1" t="s">
        <v>5266</v>
      </c>
      <c r="K1110" s="1" t="s">
        <v>21</v>
      </c>
      <c r="L1110" s="1" t="str">
        <f>HYPERLINK("https://files.afu.se/Downloads/Transcripts/Fade%20to%20Black%20(Jimmy%20Church)/2013 12 22 - FADE TO BLACK Radio - Ep. 2 FADE to BLACK Jimmy Church interview w  Jason Martell LIVE on air_dkrRwdpUF7U - transcript (automated).pdf","Transcript Link")</f>
        <v>Transcript Link</v>
      </c>
      <c r="M1110" s="2" t="str">
        <f>HYPERLINK("https://files.afu.se/Downloads/Transcripts/Fade%20to%20Black%20(Jimmy%20Church)/2013 12 22 - FADE TO BLACK Radio - Ep. 2 FADE to BLACK Jimmy Church interview w  Jason Martell LIVE on air_dkrRwdpUF7U - transcript (automated).pdf","Transcript Link")</f>
        <v>Transcript Link</v>
      </c>
    </row>
  </sheetData>
  <hyperlinks>
    <hyperlink ref="C2" r:id="rId1" xr:uid="{00000000-0004-0000-0000-000000000000}"/>
    <hyperlink ref="F2" r:id="rId2" display="https://files.afu.se/Downloads/Transcriptions/Fade%20to%20Black%20(Jimmy%20Church)/" xr:uid="{00000000-0004-0000-0000-000001000000}"/>
    <hyperlink ref="C3" r:id="rId3" xr:uid="{00000000-0004-0000-0000-000002000000}"/>
    <hyperlink ref="F3" r:id="rId4" display="https://files.afu.se/Downloads/Transcriptions/Fade%20to%20Black%20(Jimmy%20Church)/" xr:uid="{00000000-0004-0000-0000-000003000000}"/>
    <hyperlink ref="C4" r:id="rId5" xr:uid="{00000000-0004-0000-0000-000004000000}"/>
    <hyperlink ref="F4" r:id="rId6" display="https://files.afu.se/Downloads/Transcriptions/Fade%20to%20Black%20(Jimmy%20Church)/" xr:uid="{00000000-0004-0000-0000-000005000000}"/>
    <hyperlink ref="C5" r:id="rId7" xr:uid="{00000000-0004-0000-0000-000006000000}"/>
    <hyperlink ref="F5" r:id="rId8" display="https://files.afu.se/Downloads/Transcriptions/Fade%20to%20Black%20(Jimmy%20Church)/" xr:uid="{00000000-0004-0000-0000-000007000000}"/>
    <hyperlink ref="C6" r:id="rId9" xr:uid="{00000000-0004-0000-0000-000008000000}"/>
    <hyperlink ref="F6" r:id="rId10" display="https://files.afu.se/Downloads/Transcriptions/Fade%20to%20Black%20(Jimmy%20Church)/" xr:uid="{00000000-0004-0000-0000-000009000000}"/>
    <hyperlink ref="C7" r:id="rId11" xr:uid="{00000000-0004-0000-0000-00000A000000}"/>
    <hyperlink ref="F7" r:id="rId12" display="https://files.afu.se/Downloads/Transcriptions/Fade%20to%20Black%20(Jimmy%20Church)/" xr:uid="{00000000-0004-0000-0000-00000B000000}"/>
    <hyperlink ref="C8" r:id="rId13" xr:uid="{00000000-0004-0000-0000-00000C000000}"/>
    <hyperlink ref="F8" r:id="rId14" display="https://files.afu.se/Downloads/Transcriptions/Fade%20to%20Black%20(Jimmy%20Church)/" xr:uid="{00000000-0004-0000-0000-00000D000000}"/>
    <hyperlink ref="C9" r:id="rId15" xr:uid="{00000000-0004-0000-0000-00000E000000}"/>
    <hyperlink ref="F9" r:id="rId16" display="https://files.afu.se/Downloads/Transcriptions/Fade%20to%20Black%20(Jimmy%20Church)/" xr:uid="{00000000-0004-0000-0000-00000F000000}"/>
    <hyperlink ref="C10" r:id="rId17" xr:uid="{00000000-0004-0000-0000-000010000000}"/>
    <hyperlink ref="F10" r:id="rId18" display="https://files.afu.se/Downloads/Transcriptions/Fade%20to%20Black%20(Jimmy%20Church)/" xr:uid="{00000000-0004-0000-0000-000011000000}"/>
    <hyperlink ref="C11" r:id="rId19" xr:uid="{00000000-0004-0000-0000-000012000000}"/>
    <hyperlink ref="F11" r:id="rId20" display="https://files.afu.se/Downloads/Transcriptions/Fade%20to%20Black%20(Jimmy%20Church)/" xr:uid="{00000000-0004-0000-0000-000013000000}"/>
    <hyperlink ref="C12" r:id="rId21" xr:uid="{00000000-0004-0000-0000-000014000000}"/>
    <hyperlink ref="F12" r:id="rId22" display="https://files.afu.se/Downloads/Transcriptions/Fade%20to%20Black%20(Jimmy%20Church)/" xr:uid="{00000000-0004-0000-0000-000015000000}"/>
    <hyperlink ref="C13" r:id="rId23" xr:uid="{00000000-0004-0000-0000-000016000000}"/>
    <hyperlink ref="F13" r:id="rId24" display="https://files.afu.se/Downloads/Transcriptions/Fade%20to%20Black%20(Jimmy%20Church)/" xr:uid="{00000000-0004-0000-0000-000017000000}"/>
    <hyperlink ref="C14" r:id="rId25" xr:uid="{00000000-0004-0000-0000-000018000000}"/>
    <hyperlink ref="F14" r:id="rId26" display="https://files.afu.se/Downloads/Transcriptions/Fade%20to%20Black%20(Jimmy%20Church)/" xr:uid="{00000000-0004-0000-0000-000019000000}"/>
    <hyperlink ref="C15" r:id="rId27" xr:uid="{00000000-0004-0000-0000-00001A000000}"/>
    <hyperlink ref="F15" r:id="rId28" display="https://files.afu.se/Downloads/Transcriptions/Fade%20to%20Black%20(Jimmy%20Church)/" xr:uid="{00000000-0004-0000-0000-00001B000000}"/>
    <hyperlink ref="C16" r:id="rId29" xr:uid="{00000000-0004-0000-0000-00001C000000}"/>
    <hyperlink ref="F16" r:id="rId30" display="https://files.afu.se/Downloads/Transcriptions/Fade%20to%20Black%20(Jimmy%20Church)/" xr:uid="{00000000-0004-0000-0000-00001D000000}"/>
    <hyperlink ref="C17" r:id="rId31" xr:uid="{00000000-0004-0000-0000-00001E000000}"/>
    <hyperlink ref="F17" r:id="rId32" display="https://files.afu.se/Downloads/Transcriptions/Fade%20to%20Black%20(Jimmy%20Church)/" xr:uid="{00000000-0004-0000-0000-00001F000000}"/>
    <hyperlink ref="C18" r:id="rId33" xr:uid="{00000000-0004-0000-0000-000020000000}"/>
    <hyperlink ref="F18" r:id="rId34" display="https://files.afu.se/Downloads/Transcriptions/Fade%20to%20Black%20(Jimmy%20Church)/" xr:uid="{00000000-0004-0000-0000-000021000000}"/>
    <hyperlink ref="C19" r:id="rId35" xr:uid="{00000000-0004-0000-0000-000022000000}"/>
    <hyperlink ref="F19" r:id="rId36" display="https://files.afu.se/Downloads/Transcriptions/Fade%20to%20Black%20(Jimmy%20Church)/" xr:uid="{00000000-0004-0000-0000-000023000000}"/>
    <hyperlink ref="C20" r:id="rId37" xr:uid="{00000000-0004-0000-0000-000024000000}"/>
    <hyperlink ref="F20" r:id="rId38" display="https://files.afu.se/Downloads/Transcriptions/Fade%20to%20Black%20(Jimmy%20Church)/" xr:uid="{00000000-0004-0000-0000-000025000000}"/>
    <hyperlink ref="C21" r:id="rId39" xr:uid="{00000000-0004-0000-0000-000026000000}"/>
    <hyperlink ref="F21" r:id="rId40" display="https://files.afu.se/Downloads/Transcriptions/Fade%20to%20Black%20(Jimmy%20Church)/" xr:uid="{00000000-0004-0000-0000-000027000000}"/>
    <hyperlink ref="C22" r:id="rId41" xr:uid="{00000000-0004-0000-0000-000028000000}"/>
    <hyperlink ref="F22" r:id="rId42" display="https://files.afu.se/Downloads/Transcriptions/Fade%20to%20Black%20(Jimmy%20Church)/" xr:uid="{00000000-0004-0000-0000-000029000000}"/>
    <hyperlink ref="C23" r:id="rId43" xr:uid="{00000000-0004-0000-0000-00002A000000}"/>
    <hyperlink ref="F23" r:id="rId44" display="https://files.afu.se/Downloads/Transcriptions/Fade%20to%20Black%20(Jimmy%20Church)/" xr:uid="{00000000-0004-0000-0000-00002B000000}"/>
    <hyperlink ref="C24" r:id="rId45" xr:uid="{00000000-0004-0000-0000-00002C000000}"/>
    <hyperlink ref="F24" r:id="rId46" display="https://files.afu.se/Downloads/Transcriptions/Fade%20to%20Black%20(Jimmy%20Church)/" xr:uid="{00000000-0004-0000-0000-00002D000000}"/>
    <hyperlink ref="C25" r:id="rId47" xr:uid="{00000000-0004-0000-0000-00002E000000}"/>
    <hyperlink ref="F25" r:id="rId48" display="https://files.afu.se/Downloads/Transcriptions/Fade%20to%20Black%20(Jimmy%20Church)/" xr:uid="{00000000-0004-0000-0000-00002F000000}"/>
    <hyperlink ref="C26" r:id="rId49" xr:uid="{00000000-0004-0000-0000-000030000000}"/>
    <hyperlink ref="F26" r:id="rId50" display="https://files.afu.se/Downloads/Transcriptions/Fade%20to%20Black%20(Jimmy%20Church)/" xr:uid="{00000000-0004-0000-0000-000031000000}"/>
    <hyperlink ref="C27" r:id="rId51" xr:uid="{00000000-0004-0000-0000-000032000000}"/>
    <hyperlink ref="F27" r:id="rId52" display="https://files.afu.se/Downloads/Transcriptions/Fade%20to%20Black%20(Jimmy%20Church)/" xr:uid="{00000000-0004-0000-0000-000033000000}"/>
    <hyperlink ref="C28" r:id="rId53" xr:uid="{00000000-0004-0000-0000-000034000000}"/>
    <hyperlink ref="F28" r:id="rId54" display="https://files.afu.se/Downloads/Transcriptions/Fade%20to%20Black%20(Jimmy%20Church)/" xr:uid="{00000000-0004-0000-0000-000035000000}"/>
    <hyperlink ref="C29" r:id="rId55" xr:uid="{00000000-0004-0000-0000-000036000000}"/>
    <hyperlink ref="F29" r:id="rId56" display="https://files.afu.se/Downloads/Transcriptions/Fade%20to%20Black%20(Jimmy%20Church)/" xr:uid="{00000000-0004-0000-0000-000037000000}"/>
    <hyperlink ref="C30" r:id="rId57" xr:uid="{00000000-0004-0000-0000-000038000000}"/>
    <hyperlink ref="F30" r:id="rId58" display="https://files.afu.se/Downloads/Transcriptions/Fade%20to%20Black%20(Jimmy%20Church)/" xr:uid="{00000000-0004-0000-0000-000039000000}"/>
    <hyperlink ref="C31" r:id="rId59" xr:uid="{00000000-0004-0000-0000-00003A000000}"/>
    <hyperlink ref="F31" r:id="rId60" display="https://files.afu.se/Downloads/Transcriptions/Fade%20to%20Black%20(Jimmy%20Church)/" xr:uid="{00000000-0004-0000-0000-00003B000000}"/>
    <hyperlink ref="C32" r:id="rId61" xr:uid="{00000000-0004-0000-0000-00003C000000}"/>
    <hyperlink ref="F32" r:id="rId62" display="https://files.afu.se/Downloads/Transcriptions/Fade%20to%20Black%20(Jimmy%20Church)/" xr:uid="{00000000-0004-0000-0000-00003D000000}"/>
    <hyperlink ref="C33" r:id="rId63" xr:uid="{00000000-0004-0000-0000-00003E000000}"/>
    <hyperlink ref="F33" r:id="rId64" display="https://files.afu.se/Downloads/Transcriptions/Fade%20to%20Black%20(Jimmy%20Church)/" xr:uid="{00000000-0004-0000-0000-00003F000000}"/>
    <hyperlink ref="C34" r:id="rId65" xr:uid="{00000000-0004-0000-0000-000040000000}"/>
    <hyperlink ref="F34" r:id="rId66" display="https://files.afu.se/Downloads/Transcriptions/Fade%20to%20Black%20(Jimmy%20Church)/" xr:uid="{00000000-0004-0000-0000-000041000000}"/>
    <hyperlink ref="C35" r:id="rId67" xr:uid="{00000000-0004-0000-0000-000042000000}"/>
    <hyperlink ref="F35" r:id="rId68" display="https://files.afu.se/Downloads/Transcriptions/Fade%20to%20Black%20(Jimmy%20Church)/" xr:uid="{00000000-0004-0000-0000-000043000000}"/>
    <hyperlink ref="C36" r:id="rId69" xr:uid="{00000000-0004-0000-0000-000044000000}"/>
    <hyperlink ref="F36" r:id="rId70" display="https://files.afu.se/Downloads/Transcriptions/Fade%20to%20Black%20(Jimmy%20Church)/" xr:uid="{00000000-0004-0000-0000-000045000000}"/>
    <hyperlink ref="C37" r:id="rId71" xr:uid="{00000000-0004-0000-0000-000046000000}"/>
    <hyperlink ref="F37" r:id="rId72" display="https://files.afu.se/Downloads/Transcriptions/Fade%20to%20Black%20(Jimmy%20Church)/" xr:uid="{00000000-0004-0000-0000-000047000000}"/>
    <hyperlink ref="C38" r:id="rId73" xr:uid="{00000000-0004-0000-0000-000048000000}"/>
    <hyperlink ref="F38" r:id="rId74" display="https://files.afu.se/Downloads/Transcriptions/Fade%20to%20Black%20(Jimmy%20Church)/" xr:uid="{00000000-0004-0000-0000-000049000000}"/>
    <hyperlink ref="C39" r:id="rId75" xr:uid="{00000000-0004-0000-0000-00004A000000}"/>
    <hyperlink ref="F39" r:id="rId76" display="https://files.afu.se/Downloads/Transcriptions/Fade%20to%20Black%20(Jimmy%20Church)/" xr:uid="{00000000-0004-0000-0000-00004B000000}"/>
    <hyperlink ref="C40" r:id="rId77" xr:uid="{00000000-0004-0000-0000-00004C000000}"/>
    <hyperlink ref="F40" r:id="rId78" display="https://files.afu.se/Downloads/Transcriptions/Fade%20to%20Black%20(Jimmy%20Church)/" xr:uid="{00000000-0004-0000-0000-00004D000000}"/>
    <hyperlink ref="C41" r:id="rId79" xr:uid="{00000000-0004-0000-0000-00004E000000}"/>
    <hyperlink ref="F41" r:id="rId80" display="https://files.afu.se/Downloads/Transcriptions/Fade%20to%20Black%20(Jimmy%20Church)/" xr:uid="{00000000-0004-0000-0000-00004F000000}"/>
    <hyperlink ref="C42" r:id="rId81" xr:uid="{00000000-0004-0000-0000-000050000000}"/>
    <hyperlink ref="F42" r:id="rId82" display="https://files.afu.se/Downloads/Transcriptions/Fade%20to%20Black%20(Jimmy%20Church)/" xr:uid="{00000000-0004-0000-0000-000051000000}"/>
    <hyperlink ref="C43" r:id="rId83" xr:uid="{00000000-0004-0000-0000-000052000000}"/>
    <hyperlink ref="F43" r:id="rId84" display="https://files.afu.se/Downloads/Transcriptions/Fade%20to%20Black%20(Jimmy%20Church)/" xr:uid="{00000000-0004-0000-0000-000053000000}"/>
    <hyperlink ref="C44" r:id="rId85" xr:uid="{00000000-0004-0000-0000-000054000000}"/>
    <hyperlink ref="F44" r:id="rId86" display="https://files.afu.se/Downloads/Transcriptions/Fade%20to%20Black%20(Jimmy%20Church)/" xr:uid="{00000000-0004-0000-0000-000055000000}"/>
    <hyperlink ref="C45" r:id="rId87" xr:uid="{00000000-0004-0000-0000-000056000000}"/>
    <hyperlink ref="F45" r:id="rId88" display="https://files.afu.se/Downloads/Transcriptions/Fade%20to%20Black%20(Jimmy%20Church)/" xr:uid="{00000000-0004-0000-0000-000057000000}"/>
    <hyperlink ref="C46" r:id="rId89" xr:uid="{00000000-0004-0000-0000-000058000000}"/>
    <hyperlink ref="F46" r:id="rId90" display="https://files.afu.se/Downloads/Transcriptions/Fade%20to%20Black%20(Jimmy%20Church)/" xr:uid="{00000000-0004-0000-0000-000059000000}"/>
    <hyperlink ref="C47" r:id="rId91" xr:uid="{00000000-0004-0000-0000-00005A000000}"/>
    <hyperlink ref="F47" r:id="rId92" display="https://files.afu.se/Downloads/Transcriptions/Fade%20to%20Black%20(Jimmy%20Church)/" xr:uid="{00000000-0004-0000-0000-00005B000000}"/>
    <hyperlink ref="C48" r:id="rId93" xr:uid="{00000000-0004-0000-0000-00005C000000}"/>
    <hyperlink ref="F48" r:id="rId94" display="https://files.afu.se/Downloads/Transcriptions/Fade%20to%20Black%20(Jimmy%20Church)/" xr:uid="{00000000-0004-0000-0000-00005D000000}"/>
    <hyperlink ref="C49" r:id="rId95" xr:uid="{00000000-0004-0000-0000-00005E000000}"/>
    <hyperlink ref="F49" r:id="rId96" display="https://files.afu.se/Downloads/Transcriptions/Fade%20to%20Black%20(Jimmy%20Church)/" xr:uid="{00000000-0004-0000-0000-00005F000000}"/>
    <hyperlink ref="C50" r:id="rId97" xr:uid="{00000000-0004-0000-0000-000060000000}"/>
    <hyperlink ref="F50" r:id="rId98" display="https://files.afu.se/Downloads/Transcriptions/Fade%20to%20Black%20(Jimmy%20Church)/" xr:uid="{00000000-0004-0000-0000-000061000000}"/>
    <hyperlink ref="C51" r:id="rId99" xr:uid="{00000000-0004-0000-0000-000062000000}"/>
    <hyperlink ref="F51" r:id="rId100" display="https://files.afu.se/Downloads/Transcriptions/Fade%20to%20Black%20(Jimmy%20Church)/" xr:uid="{00000000-0004-0000-0000-000063000000}"/>
    <hyperlink ref="C52" r:id="rId101" xr:uid="{00000000-0004-0000-0000-000064000000}"/>
    <hyperlink ref="F52" r:id="rId102" display="https://files.afu.se/Downloads/Transcriptions/Fade%20to%20Black%20(Jimmy%20Church)/" xr:uid="{00000000-0004-0000-0000-000065000000}"/>
    <hyperlink ref="C53" r:id="rId103" xr:uid="{00000000-0004-0000-0000-000066000000}"/>
    <hyperlink ref="F53" r:id="rId104" display="https://files.afu.se/Downloads/Transcriptions/Fade%20to%20Black%20(Jimmy%20Church)/" xr:uid="{00000000-0004-0000-0000-000067000000}"/>
    <hyperlink ref="C54" r:id="rId105" xr:uid="{00000000-0004-0000-0000-000068000000}"/>
    <hyperlink ref="F54" r:id="rId106" display="https://files.afu.se/Downloads/Transcriptions/Fade%20to%20Black%20(Jimmy%20Church)/" xr:uid="{00000000-0004-0000-0000-000069000000}"/>
    <hyperlink ref="C55" r:id="rId107" xr:uid="{00000000-0004-0000-0000-00006A000000}"/>
    <hyperlink ref="F55" r:id="rId108" display="https://files.afu.se/Downloads/Transcriptions/Fade%20to%20Black%20(Jimmy%20Church)/" xr:uid="{00000000-0004-0000-0000-00006B000000}"/>
    <hyperlink ref="C56" r:id="rId109" xr:uid="{00000000-0004-0000-0000-00006C000000}"/>
    <hyperlink ref="F56" r:id="rId110" display="https://files.afu.se/Downloads/Transcriptions/Fade%20to%20Black%20(Jimmy%20Church)/" xr:uid="{00000000-0004-0000-0000-00006D000000}"/>
    <hyperlink ref="C57" r:id="rId111" xr:uid="{00000000-0004-0000-0000-00006E000000}"/>
    <hyperlink ref="F57" r:id="rId112" display="https://files.afu.se/Downloads/Transcriptions/Fade%20to%20Black%20(Jimmy%20Church)/" xr:uid="{00000000-0004-0000-0000-00006F000000}"/>
    <hyperlink ref="C58" r:id="rId113" xr:uid="{00000000-0004-0000-0000-000070000000}"/>
    <hyperlink ref="F58" r:id="rId114" display="https://files.afu.se/Downloads/Transcriptions/Fade%20to%20Black%20(Jimmy%20Church)/" xr:uid="{00000000-0004-0000-0000-000071000000}"/>
    <hyperlink ref="C59" r:id="rId115" xr:uid="{00000000-0004-0000-0000-000072000000}"/>
    <hyperlink ref="F59" r:id="rId116" display="https://files.afu.se/Downloads/Transcriptions/Fade%20to%20Black%20(Jimmy%20Church)/" xr:uid="{00000000-0004-0000-0000-000073000000}"/>
    <hyperlink ref="C60" r:id="rId117" xr:uid="{00000000-0004-0000-0000-000074000000}"/>
    <hyperlink ref="F60" r:id="rId118" display="https://files.afu.se/Downloads/Transcriptions/Fade%20to%20Black%20(Jimmy%20Church)/" xr:uid="{00000000-0004-0000-0000-000075000000}"/>
    <hyperlink ref="C61" r:id="rId119" xr:uid="{00000000-0004-0000-0000-000076000000}"/>
    <hyperlink ref="F61" r:id="rId120" display="https://files.afu.se/Downloads/Transcriptions/Fade%20to%20Black%20(Jimmy%20Church)/" xr:uid="{00000000-0004-0000-0000-000077000000}"/>
    <hyperlink ref="C62" r:id="rId121" xr:uid="{00000000-0004-0000-0000-000078000000}"/>
    <hyperlink ref="F62" r:id="rId122" display="https://files.afu.se/Downloads/Transcriptions/Fade%20to%20Black%20(Jimmy%20Church)/" xr:uid="{00000000-0004-0000-0000-000079000000}"/>
    <hyperlink ref="C63" r:id="rId123" xr:uid="{00000000-0004-0000-0000-00007A000000}"/>
    <hyperlink ref="F63" r:id="rId124" display="https://files.afu.se/Downloads/Transcriptions/Fade%20to%20Black%20(Jimmy%20Church)/" xr:uid="{00000000-0004-0000-0000-00007B000000}"/>
    <hyperlink ref="C64" r:id="rId125" xr:uid="{00000000-0004-0000-0000-00007C000000}"/>
    <hyperlink ref="F64" r:id="rId126" display="https://files.afu.se/Downloads/Transcriptions/Fade%20to%20Black%20(Jimmy%20Church)/" xr:uid="{00000000-0004-0000-0000-00007D000000}"/>
    <hyperlink ref="C65" r:id="rId127" xr:uid="{00000000-0004-0000-0000-00007E000000}"/>
    <hyperlink ref="F65" r:id="rId128" display="https://files.afu.se/Downloads/Transcriptions/Fade%20to%20Black%20(Jimmy%20Church)/" xr:uid="{00000000-0004-0000-0000-00007F000000}"/>
    <hyperlink ref="C66" r:id="rId129" xr:uid="{00000000-0004-0000-0000-000080000000}"/>
    <hyperlink ref="F66" r:id="rId130" display="https://files.afu.se/Downloads/Transcriptions/Fade%20to%20Black%20(Jimmy%20Church)/" xr:uid="{00000000-0004-0000-0000-000081000000}"/>
    <hyperlink ref="C67" r:id="rId131" xr:uid="{00000000-0004-0000-0000-000082000000}"/>
    <hyperlink ref="F67" r:id="rId132" display="https://files.afu.se/Downloads/Transcriptions/Fade%20to%20Black%20(Jimmy%20Church)/" xr:uid="{00000000-0004-0000-0000-000083000000}"/>
    <hyperlink ref="C68" r:id="rId133" xr:uid="{00000000-0004-0000-0000-000084000000}"/>
    <hyperlink ref="F68" r:id="rId134" display="https://files.afu.se/Downloads/Transcriptions/Fade%20to%20Black%20(Jimmy%20Church)/" xr:uid="{00000000-0004-0000-0000-000085000000}"/>
    <hyperlink ref="C69" r:id="rId135" xr:uid="{00000000-0004-0000-0000-000086000000}"/>
    <hyperlink ref="F69" r:id="rId136" display="https://files.afu.se/Downloads/Transcriptions/Fade%20to%20Black%20(Jimmy%20Church)/" xr:uid="{00000000-0004-0000-0000-000087000000}"/>
    <hyperlink ref="C70" r:id="rId137" xr:uid="{00000000-0004-0000-0000-000088000000}"/>
    <hyperlink ref="F70" r:id="rId138" display="https://files.afu.se/Downloads/Transcriptions/Fade%20to%20Black%20(Jimmy%20Church)/" xr:uid="{00000000-0004-0000-0000-000089000000}"/>
    <hyperlink ref="C71" r:id="rId139" xr:uid="{00000000-0004-0000-0000-00008A000000}"/>
    <hyperlink ref="F71" r:id="rId140" display="https://files.afu.se/Downloads/Transcriptions/Fade%20to%20Black%20(Jimmy%20Church)/" xr:uid="{00000000-0004-0000-0000-00008B000000}"/>
    <hyperlink ref="C72" r:id="rId141" xr:uid="{00000000-0004-0000-0000-00008C000000}"/>
    <hyperlink ref="F72" r:id="rId142" display="https://files.afu.se/Downloads/Transcriptions/Fade%20to%20Black%20(Jimmy%20Church)/" xr:uid="{00000000-0004-0000-0000-00008D000000}"/>
    <hyperlink ref="C73" r:id="rId143" xr:uid="{00000000-0004-0000-0000-00008E000000}"/>
    <hyperlink ref="F73" r:id="rId144" display="https://files.afu.se/Downloads/Transcriptions/Fade%20to%20Black%20(Jimmy%20Church)/" xr:uid="{00000000-0004-0000-0000-00008F000000}"/>
    <hyperlink ref="C74" r:id="rId145" xr:uid="{00000000-0004-0000-0000-000090000000}"/>
    <hyperlink ref="F74" r:id="rId146" display="https://files.afu.se/Downloads/Transcriptions/Fade%20to%20Black%20(Jimmy%20Church)/" xr:uid="{00000000-0004-0000-0000-000091000000}"/>
    <hyperlink ref="C75" r:id="rId147" xr:uid="{00000000-0004-0000-0000-000092000000}"/>
    <hyperlink ref="F75" r:id="rId148" display="https://files.afu.se/Downloads/Transcriptions/Fade%20to%20Black%20(Jimmy%20Church)/" xr:uid="{00000000-0004-0000-0000-000093000000}"/>
    <hyperlink ref="C76" r:id="rId149" xr:uid="{00000000-0004-0000-0000-000094000000}"/>
    <hyperlink ref="F76" r:id="rId150" display="https://files.afu.se/Downloads/Transcriptions/Fade%20to%20Black%20(Jimmy%20Church)/" xr:uid="{00000000-0004-0000-0000-000095000000}"/>
    <hyperlink ref="C77" r:id="rId151" xr:uid="{00000000-0004-0000-0000-000096000000}"/>
    <hyperlink ref="F77" r:id="rId152" display="https://files.afu.se/Downloads/Transcriptions/Fade%20to%20Black%20(Jimmy%20Church)/" xr:uid="{00000000-0004-0000-0000-000097000000}"/>
    <hyperlink ref="C78" r:id="rId153" xr:uid="{00000000-0004-0000-0000-000098000000}"/>
    <hyperlink ref="F78" r:id="rId154" display="https://files.afu.se/Downloads/Transcriptions/Fade%20to%20Black%20(Jimmy%20Church)/" xr:uid="{00000000-0004-0000-0000-000099000000}"/>
    <hyperlink ref="C79" r:id="rId155" xr:uid="{00000000-0004-0000-0000-00009A000000}"/>
    <hyperlink ref="F79" r:id="rId156" display="https://files.afu.se/Downloads/Transcriptions/Fade%20to%20Black%20(Jimmy%20Church)/" xr:uid="{00000000-0004-0000-0000-00009B000000}"/>
    <hyperlink ref="C80" r:id="rId157" xr:uid="{00000000-0004-0000-0000-00009C000000}"/>
    <hyperlink ref="F80" r:id="rId158" display="https://files.afu.se/Downloads/Transcriptions/Fade%20to%20Black%20(Jimmy%20Church)/" xr:uid="{00000000-0004-0000-0000-00009D000000}"/>
    <hyperlink ref="C81" r:id="rId159" xr:uid="{00000000-0004-0000-0000-00009E000000}"/>
    <hyperlink ref="F81" r:id="rId160" display="https://files.afu.se/Downloads/Transcriptions/Fade%20to%20Black%20(Jimmy%20Church)/" xr:uid="{00000000-0004-0000-0000-00009F000000}"/>
    <hyperlink ref="C82" r:id="rId161" xr:uid="{00000000-0004-0000-0000-0000A0000000}"/>
    <hyperlink ref="F82" r:id="rId162" display="https://files.afu.se/Downloads/Transcriptions/Fade%20to%20Black%20(Jimmy%20Church)/" xr:uid="{00000000-0004-0000-0000-0000A1000000}"/>
    <hyperlink ref="C83" r:id="rId163" xr:uid="{00000000-0004-0000-0000-0000A2000000}"/>
    <hyperlink ref="F83" r:id="rId164" display="https://files.afu.se/Downloads/Transcriptions/Fade%20to%20Black%20(Jimmy%20Church)/" xr:uid="{00000000-0004-0000-0000-0000A3000000}"/>
    <hyperlink ref="C84" r:id="rId165" xr:uid="{00000000-0004-0000-0000-0000A4000000}"/>
    <hyperlink ref="F84" r:id="rId166" display="https://files.afu.se/Downloads/Transcriptions/Fade%20to%20Black%20(Jimmy%20Church)/" xr:uid="{00000000-0004-0000-0000-0000A5000000}"/>
    <hyperlink ref="C85" r:id="rId167" xr:uid="{00000000-0004-0000-0000-0000A6000000}"/>
    <hyperlink ref="F85" r:id="rId168" display="https://files.afu.se/Downloads/Transcriptions/Fade%20to%20Black%20(Jimmy%20Church)/" xr:uid="{00000000-0004-0000-0000-0000A7000000}"/>
    <hyperlink ref="C86" r:id="rId169" xr:uid="{00000000-0004-0000-0000-0000A8000000}"/>
    <hyperlink ref="F86" r:id="rId170" display="https://files.afu.se/Downloads/Transcriptions/Fade%20to%20Black%20(Jimmy%20Church)/" xr:uid="{00000000-0004-0000-0000-0000A9000000}"/>
    <hyperlink ref="C87" r:id="rId171" xr:uid="{00000000-0004-0000-0000-0000AA000000}"/>
    <hyperlink ref="F87" r:id="rId172" display="https://files.afu.se/Downloads/Transcriptions/Fade%20to%20Black%20(Jimmy%20Church)/" xr:uid="{00000000-0004-0000-0000-0000AB000000}"/>
    <hyperlink ref="C88" r:id="rId173" xr:uid="{00000000-0004-0000-0000-0000AC000000}"/>
    <hyperlink ref="F88" r:id="rId174" display="https://files.afu.se/Downloads/Transcriptions/Fade%20to%20Black%20(Jimmy%20Church)/" xr:uid="{00000000-0004-0000-0000-0000AD000000}"/>
    <hyperlink ref="C89" r:id="rId175" xr:uid="{00000000-0004-0000-0000-0000AE000000}"/>
    <hyperlink ref="F89" r:id="rId176" display="https://files.afu.se/Downloads/Transcriptions/Fade%20to%20Black%20(Jimmy%20Church)/" xr:uid="{00000000-0004-0000-0000-0000AF000000}"/>
    <hyperlink ref="C90" r:id="rId177" xr:uid="{00000000-0004-0000-0000-0000B0000000}"/>
    <hyperlink ref="F90" r:id="rId178" display="https://files.afu.se/Downloads/Transcriptions/Fade%20to%20Black%20(Jimmy%20Church)/" xr:uid="{00000000-0004-0000-0000-0000B1000000}"/>
    <hyperlink ref="C91" r:id="rId179" xr:uid="{00000000-0004-0000-0000-0000B2000000}"/>
    <hyperlink ref="F91" r:id="rId180" display="https://files.afu.se/Downloads/Transcriptions/Fade%20to%20Black%20(Jimmy%20Church)/" xr:uid="{00000000-0004-0000-0000-0000B3000000}"/>
    <hyperlink ref="C92" r:id="rId181" xr:uid="{00000000-0004-0000-0000-0000B4000000}"/>
    <hyperlink ref="F92" r:id="rId182" display="https://files.afu.se/Downloads/Transcriptions/Fade%20to%20Black%20(Jimmy%20Church)/" xr:uid="{00000000-0004-0000-0000-0000B5000000}"/>
    <hyperlink ref="C93" r:id="rId183" xr:uid="{00000000-0004-0000-0000-0000B6000000}"/>
    <hyperlink ref="F93" r:id="rId184" display="https://files.afu.se/Downloads/Transcriptions/Fade%20to%20Black%20(Jimmy%20Church)/" xr:uid="{00000000-0004-0000-0000-0000B7000000}"/>
    <hyperlink ref="C94" r:id="rId185" xr:uid="{00000000-0004-0000-0000-0000B8000000}"/>
    <hyperlink ref="F94" r:id="rId186" display="https://files.afu.se/Downloads/Transcriptions/Fade%20to%20Black%20(Jimmy%20Church)/" xr:uid="{00000000-0004-0000-0000-0000B9000000}"/>
    <hyperlink ref="C95" r:id="rId187" xr:uid="{00000000-0004-0000-0000-0000BA000000}"/>
    <hyperlink ref="F95" r:id="rId188" display="https://files.afu.se/Downloads/Transcriptions/Fade%20to%20Black%20(Jimmy%20Church)/" xr:uid="{00000000-0004-0000-0000-0000BB000000}"/>
    <hyperlink ref="C96" r:id="rId189" xr:uid="{00000000-0004-0000-0000-0000BC000000}"/>
    <hyperlink ref="F96" r:id="rId190" display="https://files.afu.se/Downloads/Transcriptions/Fade%20to%20Black%20(Jimmy%20Church)/" xr:uid="{00000000-0004-0000-0000-0000BD000000}"/>
    <hyperlink ref="C97" r:id="rId191" xr:uid="{00000000-0004-0000-0000-0000BE000000}"/>
    <hyperlink ref="F97" r:id="rId192" display="https://files.afu.se/Downloads/Transcriptions/Fade%20to%20Black%20(Jimmy%20Church)/" xr:uid="{00000000-0004-0000-0000-0000BF000000}"/>
    <hyperlink ref="C98" r:id="rId193" xr:uid="{00000000-0004-0000-0000-0000C0000000}"/>
    <hyperlink ref="F98" r:id="rId194" display="https://files.afu.se/Downloads/Transcriptions/Fade%20to%20Black%20(Jimmy%20Church)/" xr:uid="{00000000-0004-0000-0000-0000C1000000}"/>
    <hyperlink ref="C99" r:id="rId195" xr:uid="{00000000-0004-0000-0000-0000C2000000}"/>
    <hyperlink ref="F99" r:id="rId196" display="https://files.afu.se/Downloads/Transcriptions/Fade%20to%20Black%20(Jimmy%20Church)/" xr:uid="{00000000-0004-0000-0000-0000C3000000}"/>
    <hyperlink ref="C100" r:id="rId197" xr:uid="{00000000-0004-0000-0000-0000C4000000}"/>
    <hyperlink ref="F100" r:id="rId198" display="https://files.afu.se/Downloads/Transcriptions/Fade%20to%20Black%20(Jimmy%20Church)/" xr:uid="{00000000-0004-0000-0000-0000C5000000}"/>
    <hyperlink ref="C101" r:id="rId199" xr:uid="{00000000-0004-0000-0000-0000C6000000}"/>
    <hyperlink ref="F101" r:id="rId200" display="https://files.afu.se/Downloads/Transcriptions/Fade%20to%20Black%20(Jimmy%20Church)/" xr:uid="{00000000-0004-0000-0000-0000C7000000}"/>
    <hyperlink ref="C102" r:id="rId201" xr:uid="{00000000-0004-0000-0000-0000C8000000}"/>
    <hyperlink ref="F102" r:id="rId202" display="https://files.afu.se/Downloads/Transcriptions/Fade%20to%20Black%20(Jimmy%20Church)/" xr:uid="{00000000-0004-0000-0000-0000C9000000}"/>
    <hyperlink ref="C103" r:id="rId203" xr:uid="{00000000-0004-0000-0000-0000CA000000}"/>
    <hyperlink ref="F103" r:id="rId204" display="https://files.afu.se/Downloads/Transcriptions/Fade%20to%20Black%20(Jimmy%20Church)/" xr:uid="{00000000-0004-0000-0000-0000CB000000}"/>
    <hyperlink ref="C104" r:id="rId205" xr:uid="{00000000-0004-0000-0000-0000CC000000}"/>
    <hyperlink ref="F104" r:id="rId206" display="https://files.afu.se/Downloads/Transcriptions/Fade%20to%20Black%20(Jimmy%20Church)/" xr:uid="{00000000-0004-0000-0000-0000CD000000}"/>
    <hyperlink ref="C105" r:id="rId207" xr:uid="{00000000-0004-0000-0000-0000CE000000}"/>
    <hyperlink ref="F105" r:id="rId208" display="https://files.afu.se/Downloads/Transcriptions/Fade%20to%20Black%20(Jimmy%20Church)/" xr:uid="{00000000-0004-0000-0000-0000CF000000}"/>
    <hyperlink ref="C106" r:id="rId209" xr:uid="{00000000-0004-0000-0000-0000D0000000}"/>
    <hyperlink ref="F106" r:id="rId210" display="https://files.afu.se/Downloads/Transcriptions/Fade%20to%20Black%20(Jimmy%20Church)/" xr:uid="{00000000-0004-0000-0000-0000D1000000}"/>
    <hyperlink ref="C107" r:id="rId211" xr:uid="{00000000-0004-0000-0000-0000D2000000}"/>
    <hyperlink ref="F107" r:id="rId212" display="https://files.afu.se/Downloads/Transcriptions/Fade%20to%20Black%20(Jimmy%20Church)/" xr:uid="{00000000-0004-0000-0000-0000D3000000}"/>
    <hyperlink ref="C108" r:id="rId213" xr:uid="{00000000-0004-0000-0000-0000D4000000}"/>
    <hyperlink ref="F108" r:id="rId214" display="https://files.afu.se/Downloads/Transcriptions/Fade%20to%20Black%20(Jimmy%20Church)/" xr:uid="{00000000-0004-0000-0000-0000D5000000}"/>
    <hyperlink ref="C109" r:id="rId215" xr:uid="{00000000-0004-0000-0000-0000D6000000}"/>
    <hyperlink ref="F109" r:id="rId216" display="https://files.afu.se/Downloads/Transcriptions/Fade%20to%20Black%20(Jimmy%20Church)/" xr:uid="{00000000-0004-0000-0000-0000D7000000}"/>
    <hyperlink ref="C110" r:id="rId217" xr:uid="{00000000-0004-0000-0000-0000D8000000}"/>
    <hyperlink ref="F110" r:id="rId218" display="https://files.afu.se/Downloads/Transcriptions/Fade%20to%20Black%20(Jimmy%20Church)/" xr:uid="{00000000-0004-0000-0000-0000D9000000}"/>
    <hyperlink ref="C111" r:id="rId219" xr:uid="{00000000-0004-0000-0000-0000DA000000}"/>
    <hyperlink ref="F111" r:id="rId220" display="https://files.afu.se/Downloads/Transcriptions/Fade%20to%20Black%20(Jimmy%20Church)/" xr:uid="{00000000-0004-0000-0000-0000DB000000}"/>
    <hyperlink ref="C112" r:id="rId221" xr:uid="{00000000-0004-0000-0000-0000DC000000}"/>
    <hyperlink ref="F112" r:id="rId222" display="https://files.afu.se/Downloads/Transcriptions/Fade%20to%20Black%20(Jimmy%20Church)/" xr:uid="{00000000-0004-0000-0000-0000DD000000}"/>
    <hyperlink ref="C113" r:id="rId223" xr:uid="{00000000-0004-0000-0000-0000DE000000}"/>
    <hyperlink ref="F113" r:id="rId224" display="https://files.afu.se/Downloads/Transcriptions/Fade%20to%20Black%20(Jimmy%20Church)/" xr:uid="{00000000-0004-0000-0000-0000DF000000}"/>
    <hyperlink ref="C114" r:id="rId225" xr:uid="{00000000-0004-0000-0000-0000E0000000}"/>
    <hyperlink ref="F114" r:id="rId226" display="https://files.afu.se/Downloads/Transcriptions/Fade%20to%20Black%20(Jimmy%20Church)/" xr:uid="{00000000-0004-0000-0000-0000E1000000}"/>
    <hyperlink ref="C115" r:id="rId227" xr:uid="{00000000-0004-0000-0000-0000E2000000}"/>
    <hyperlink ref="F115" r:id="rId228" display="https://files.afu.se/Downloads/Transcriptions/Fade%20to%20Black%20(Jimmy%20Church)/" xr:uid="{00000000-0004-0000-0000-0000E3000000}"/>
    <hyperlink ref="C116" r:id="rId229" xr:uid="{00000000-0004-0000-0000-0000E4000000}"/>
    <hyperlink ref="F116" r:id="rId230" display="https://files.afu.se/Downloads/Transcriptions/Fade%20to%20Black%20(Jimmy%20Church)/" xr:uid="{00000000-0004-0000-0000-0000E5000000}"/>
    <hyperlink ref="C117" r:id="rId231" xr:uid="{00000000-0004-0000-0000-0000E6000000}"/>
    <hyperlink ref="F117" r:id="rId232" display="https://files.afu.se/Downloads/Transcriptions/Fade%20to%20Black%20(Jimmy%20Church)/" xr:uid="{00000000-0004-0000-0000-0000E7000000}"/>
    <hyperlink ref="C118" r:id="rId233" xr:uid="{00000000-0004-0000-0000-0000E8000000}"/>
    <hyperlink ref="F118" r:id="rId234" display="https://files.afu.se/Downloads/Transcriptions/Fade%20to%20Black%20(Jimmy%20Church)/" xr:uid="{00000000-0004-0000-0000-0000E9000000}"/>
    <hyperlink ref="C119" r:id="rId235" xr:uid="{00000000-0004-0000-0000-0000EA000000}"/>
    <hyperlink ref="F119" r:id="rId236" display="https://files.afu.se/Downloads/Transcriptions/Fade%20to%20Black%20(Jimmy%20Church)/" xr:uid="{00000000-0004-0000-0000-0000EB000000}"/>
    <hyperlink ref="C120" r:id="rId237" xr:uid="{00000000-0004-0000-0000-0000EC000000}"/>
    <hyperlink ref="F120" r:id="rId238" display="https://files.afu.se/Downloads/Transcriptions/Fade%20to%20Black%20(Jimmy%20Church)/" xr:uid="{00000000-0004-0000-0000-0000ED000000}"/>
    <hyperlink ref="C121" r:id="rId239" xr:uid="{00000000-0004-0000-0000-0000EE000000}"/>
    <hyperlink ref="F121" r:id="rId240" display="https://files.afu.se/Downloads/Transcriptions/Fade%20to%20Black%20(Jimmy%20Church)/" xr:uid="{00000000-0004-0000-0000-0000EF000000}"/>
    <hyperlink ref="C122" r:id="rId241" xr:uid="{00000000-0004-0000-0000-0000F0000000}"/>
    <hyperlink ref="F122" r:id="rId242" display="https://files.afu.se/Downloads/Transcriptions/Fade%20to%20Black%20(Jimmy%20Church)/" xr:uid="{00000000-0004-0000-0000-0000F1000000}"/>
    <hyperlink ref="C123" r:id="rId243" xr:uid="{00000000-0004-0000-0000-0000F2000000}"/>
    <hyperlink ref="F123" r:id="rId244" display="https://files.afu.se/Downloads/Transcriptions/Fade%20to%20Black%20(Jimmy%20Church)/" xr:uid="{00000000-0004-0000-0000-0000F3000000}"/>
    <hyperlink ref="C124" r:id="rId245" xr:uid="{00000000-0004-0000-0000-0000F4000000}"/>
    <hyperlink ref="F124" r:id="rId246" display="https://files.afu.se/Downloads/Transcriptions/Fade%20to%20Black%20(Jimmy%20Church)/" xr:uid="{00000000-0004-0000-0000-0000F5000000}"/>
    <hyperlink ref="C125" r:id="rId247" xr:uid="{00000000-0004-0000-0000-0000F6000000}"/>
    <hyperlink ref="F125" r:id="rId248" display="https://files.afu.se/Downloads/Transcriptions/Fade%20to%20Black%20(Jimmy%20Church)/" xr:uid="{00000000-0004-0000-0000-0000F7000000}"/>
    <hyperlink ref="C126" r:id="rId249" xr:uid="{00000000-0004-0000-0000-0000F8000000}"/>
    <hyperlink ref="F126" r:id="rId250" display="https://files.afu.se/Downloads/Transcriptions/Fade%20to%20Black%20(Jimmy%20Church)/" xr:uid="{00000000-0004-0000-0000-0000F9000000}"/>
    <hyperlink ref="C127" r:id="rId251" xr:uid="{00000000-0004-0000-0000-0000FA000000}"/>
    <hyperlink ref="F127" r:id="rId252" display="https://files.afu.se/Downloads/Transcriptions/Fade%20to%20Black%20(Jimmy%20Church)/" xr:uid="{00000000-0004-0000-0000-0000FB000000}"/>
    <hyperlink ref="C128" r:id="rId253" xr:uid="{00000000-0004-0000-0000-0000FC000000}"/>
    <hyperlink ref="F128" r:id="rId254" display="https://files.afu.se/Downloads/Transcriptions/Fade%20to%20Black%20(Jimmy%20Church)/" xr:uid="{00000000-0004-0000-0000-0000FD000000}"/>
    <hyperlink ref="C129" r:id="rId255" xr:uid="{00000000-0004-0000-0000-0000FE000000}"/>
    <hyperlink ref="F129" r:id="rId256" display="https://files.afu.se/Downloads/Transcriptions/Fade%20to%20Black%20(Jimmy%20Church)/" xr:uid="{00000000-0004-0000-0000-0000FF000000}"/>
    <hyperlink ref="C130" r:id="rId257" xr:uid="{00000000-0004-0000-0000-000000010000}"/>
    <hyperlink ref="F130" r:id="rId258" display="https://files.afu.se/Downloads/Transcriptions/Fade%20to%20Black%20(Jimmy%20Church)/" xr:uid="{00000000-0004-0000-0000-000001010000}"/>
    <hyperlink ref="C131" r:id="rId259" xr:uid="{00000000-0004-0000-0000-000002010000}"/>
    <hyperlink ref="F131" r:id="rId260" display="https://files.afu.se/Downloads/Transcriptions/Fade%20to%20Black%20(Jimmy%20Church)/" xr:uid="{00000000-0004-0000-0000-000003010000}"/>
    <hyperlink ref="C132" r:id="rId261" xr:uid="{00000000-0004-0000-0000-000004010000}"/>
    <hyperlink ref="F132" r:id="rId262" display="https://files.afu.se/Downloads/Transcriptions/Fade%20to%20Black%20(Jimmy%20Church)/" xr:uid="{00000000-0004-0000-0000-000005010000}"/>
    <hyperlink ref="C133" r:id="rId263" xr:uid="{00000000-0004-0000-0000-000006010000}"/>
    <hyperlink ref="F133" r:id="rId264" display="https://files.afu.se/Downloads/Transcriptions/Fade%20to%20Black%20(Jimmy%20Church)/" xr:uid="{00000000-0004-0000-0000-000007010000}"/>
    <hyperlink ref="C134" r:id="rId265" xr:uid="{00000000-0004-0000-0000-000008010000}"/>
    <hyperlink ref="F134" r:id="rId266" display="https://files.afu.se/Downloads/Transcriptions/Fade%20to%20Black%20(Jimmy%20Church)/" xr:uid="{00000000-0004-0000-0000-000009010000}"/>
    <hyperlink ref="C135" r:id="rId267" xr:uid="{00000000-0004-0000-0000-00000A010000}"/>
    <hyperlink ref="F135" r:id="rId268" display="https://files.afu.se/Downloads/Transcriptions/Fade%20to%20Black%20(Jimmy%20Church)/" xr:uid="{00000000-0004-0000-0000-00000B010000}"/>
    <hyperlink ref="C136" r:id="rId269" xr:uid="{00000000-0004-0000-0000-00000C010000}"/>
    <hyperlink ref="F136" r:id="rId270" display="https://files.afu.se/Downloads/Transcriptions/Fade%20to%20Black%20(Jimmy%20Church)/" xr:uid="{00000000-0004-0000-0000-00000D010000}"/>
    <hyperlink ref="C137" r:id="rId271" xr:uid="{00000000-0004-0000-0000-00000E010000}"/>
    <hyperlink ref="F137" r:id="rId272" display="https://files.afu.se/Downloads/Transcriptions/Fade%20to%20Black%20(Jimmy%20Church)/" xr:uid="{00000000-0004-0000-0000-00000F010000}"/>
    <hyperlink ref="C138" r:id="rId273" xr:uid="{00000000-0004-0000-0000-000010010000}"/>
    <hyperlink ref="F138" r:id="rId274" display="https://files.afu.se/Downloads/Transcriptions/Fade%20to%20Black%20(Jimmy%20Church)/" xr:uid="{00000000-0004-0000-0000-000011010000}"/>
    <hyperlink ref="C139" r:id="rId275" xr:uid="{00000000-0004-0000-0000-000012010000}"/>
    <hyperlink ref="F139" r:id="rId276" display="https://files.afu.se/Downloads/Transcriptions/Fade%20to%20Black%20(Jimmy%20Church)/" xr:uid="{00000000-0004-0000-0000-000013010000}"/>
    <hyperlink ref="C140" r:id="rId277" xr:uid="{00000000-0004-0000-0000-000014010000}"/>
    <hyperlink ref="F140" r:id="rId278" display="https://files.afu.se/Downloads/Transcriptions/Fade%20to%20Black%20(Jimmy%20Church)/" xr:uid="{00000000-0004-0000-0000-000015010000}"/>
    <hyperlink ref="C141" r:id="rId279" xr:uid="{00000000-0004-0000-0000-000016010000}"/>
    <hyperlink ref="F141" r:id="rId280" display="https://files.afu.se/Downloads/Transcriptions/Fade%20to%20Black%20(Jimmy%20Church)/" xr:uid="{00000000-0004-0000-0000-000017010000}"/>
    <hyperlink ref="C142" r:id="rId281" xr:uid="{00000000-0004-0000-0000-000018010000}"/>
    <hyperlink ref="F142" r:id="rId282" display="https://files.afu.se/Downloads/Transcriptions/Fade%20to%20Black%20(Jimmy%20Church)/" xr:uid="{00000000-0004-0000-0000-000019010000}"/>
    <hyperlink ref="C143" r:id="rId283" xr:uid="{00000000-0004-0000-0000-00001A010000}"/>
    <hyperlink ref="F143" r:id="rId284" display="https://files.afu.se/Downloads/Transcriptions/Fade%20to%20Black%20(Jimmy%20Church)/" xr:uid="{00000000-0004-0000-0000-00001B010000}"/>
    <hyperlink ref="C144" r:id="rId285" xr:uid="{00000000-0004-0000-0000-00001C010000}"/>
    <hyperlink ref="F144" r:id="rId286" display="https://files.afu.se/Downloads/Transcriptions/Fade%20to%20Black%20(Jimmy%20Church)/" xr:uid="{00000000-0004-0000-0000-00001D010000}"/>
    <hyperlink ref="C145" r:id="rId287" xr:uid="{00000000-0004-0000-0000-00001E010000}"/>
    <hyperlink ref="F145" r:id="rId288" display="https://files.afu.se/Downloads/Transcriptions/Fade%20to%20Black%20(Jimmy%20Church)/" xr:uid="{00000000-0004-0000-0000-00001F010000}"/>
    <hyperlink ref="C146" r:id="rId289" xr:uid="{00000000-0004-0000-0000-000020010000}"/>
    <hyperlink ref="F146" r:id="rId290" display="https://files.afu.se/Downloads/Transcriptions/Fade%20to%20Black%20(Jimmy%20Church)/" xr:uid="{00000000-0004-0000-0000-000021010000}"/>
    <hyperlink ref="C147" r:id="rId291" xr:uid="{00000000-0004-0000-0000-000022010000}"/>
    <hyperlink ref="F147" r:id="rId292" display="https://files.afu.se/Downloads/Transcriptions/Fade%20to%20Black%20(Jimmy%20Church)/" xr:uid="{00000000-0004-0000-0000-000023010000}"/>
    <hyperlink ref="C148" r:id="rId293" xr:uid="{00000000-0004-0000-0000-000024010000}"/>
    <hyperlink ref="F148" r:id="rId294" display="https://files.afu.se/Downloads/Transcriptions/Fade%20to%20Black%20(Jimmy%20Church)/" xr:uid="{00000000-0004-0000-0000-000025010000}"/>
    <hyperlink ref="C149" r:id="rId295" xr:uid="{00000000-0004-0000-0000-000026010000}"/>
    <hyperlink ref="F149" r:id="rId296" display="https://files.afu.se/Downloads/Transcriptions/Fade%20to%20Black%20(Jimmy%20Church)/" xr:uid="{00000000-0004-0000-0000-000027010000}"/>
    <hyperlink ref="C150" r:id="rId297" xr:uid="{00000000-0004-0000-0000-000028010000}"/>
    <hyperlink ref="F150" r:id="rId298" display="https://files.afu.se/Downloads/Transcriptions/Fade%20to%20Black%20(Jimmy%20Church)/" xr:uid="{00000000-0004-0000-0000-000029010000}"/>
    <hyperlink ref="C151" r:id="rId299" xr:uid="{00000000-0004-0000-0000-00002A010000}"/>
    <hyperlink ref="F151" r:id="rId300" display="https://files.afu.se/Downloads/Transcriptions/Fade%20to%20Black%20(Jimmy%20Church)/" xr:uid="{00000000-0004-0000-0000-00002B010000}"/>
    <hyperlink ref="C152" r:id="rId301" xr:uid="{00000000-0004-0000-0000-00002C010000}"/>
    <hyperlink ref="F152" r:id="rId302" display="https://files.afu.se/Downloads/Transcriptions/Fade%20to%20Black%20(Jimmy%20Church)/" xr:uid="{00000000-0004-0000-0000-00002D010000}"/>
    <hyperlink ref="C153" r:id="rId303" xr:uid="{00000000-0004-0000-0000-00002E010000}"/>
    <hyperlink ref="F153" r:id="rId304" display="https://files.afu.se/Downloads/Transcriptions/Fade%20to%20Black%20(Jimmy%20Church)/" xr:uid="{00000000-0004-0000-0000-00002F010000}"/>
    <hyperlink ref="C154" r:id="rId305" xr:uid="{00000000-0004-0000-0000-000030010000}"/>
    <hyperlink ref="F154" r:id="rId306" display="https://files.afu.se/Downloads/Transcriptions/Fade%20to%20Black%20(Jimmy%20Church)/" xr:uid="{00000000-0004-0000-0000-000031010000}"/>
    <hyperlink ref="C155" r:id="rId307" xr:uid="{00000000-0004-0000-0000-000032010000}"/>
    <hyperlink ref="F155" r:id="rId308" display="https://files.afu.se/Downloads/Transcriptions/Fade%20to%20Black%20(Jimmy%20Church)/" xr:uid="{00000000-0004-0000-0000-000033010000}"/>
    <hyperlink ref="C156" r:id="rId309" xr:uid="{00000000-0004-0000-0000-000034010000}"/>
    <hyperlink ref="F156" r:id="rId310" display="https://files.afu.se/Downloads/Transcriptions/Fade%20to%20Black%20(Jimmy%20Church)/" xr:uid="{00000000-0004-0000-0000-000035010000}"/>
    <hyperlink ref="C157" r:id="rId311" xr:uid="{00000000-0004-0000-0000-000036010000}"/>
    <hyperlink ref="F157" r:id="rId312" display="https://files.afu.se/Downloads/Transcriptions/Fade%20to%20Black%20(Jimmy%20Church)/" xr:uid="{00000000-0004-0000-0000-000037010000}"/>
    <hyperlink ref="C158" r:id="rId313" xr:uid="{00000000-0004-0000-0000-000038010000}"/>
    <hyperlink ref="F158" r:id="rId314" display="https://files.afu.se/Downloads/Transcriptions/Fade%20to%20Black%20(Jimmy%20Church)/" xr:uid="{00000000-0004-0000-0000-000039010000}"/>
    <hyperlink ref="C159" r:id="rId315" xr:uid="{00000000-0004-0000-0000-00003A010000}"/>
    <hyperlink ref="F159" r:id="rId316" display="https://files.afu.se/Downloads/Transcriptions/Fade%20to%20Black%20(Jimmy%20Church)/" xr:uid="{00000000-0004-0000-0000-00003B010000}"/>
    <hyperlink ref="C160" r:id="rId317" xr:uid="{00000000-0004-0000-0000-00003C010000}"/>
    <hyperlink ref="F160" r:id="rId318" display="https://files.afu.se/Downloads/Transcriptions/Fade%20to%20Black%20(Jimmy%20Church)/" xr:uid="{00000000-0004-0000-0000-00003D010000}"/>
    <hyperlink ref="C161" r:id="rId319" xr:uid="{00000000-0004-0000-0000-00003E010000}"/>
    <hyperlink ref="F161" r:id="rId320" display="https://files.afu.se/Downloads/Transcriptions/Fade%20to%20Black%20(Jimmy%20Church)/" xr:uid="{00000000-0004-0000-0000-00003F010000}"/>
    <hyperlink ref="C162" r:id="rId321" xr:uid="{00000000-0004-0000-0000-000040010000}"/>
    <hyperlink ref="F162" r:id="rId322" display="https://files.afu.se/Downloads/Transcriptions/Fade%20to%20Black%20(Jimmy%20Church)/" xr:uid="{00000000-0004-0000-0000-000041010000}"/>
    <hyperlink ref="C163" r:id="rId323" xr:uid="{00000000-0004-0000-0000-000042010000}"/>
    <hyperlink ref="F163" r:id="rId324" display="https://files.afu.se/Downloads/Transcriptions/Fade%20to%20Black%20(Jimmy%20Church)/" xr:uid="{00000000-0004-0000-0000-000043010000}"/>
    <hyperlink ref="C164" r:id="rId325" xr:uid="{00000000-0004-0000-0000-000044010000}"/>
    <hyperlink ref="F164" r:id="rId326" display="https://files.afu.se/Downloads/Transcriptions/Fade%20to%20Black%20(Jimmy%20Church)/" xr:uid="{00000000-0004-0000-0000-000045010000}"/>
    <hyperlink ref="C165" r:id="rId327" xr:uid="{00000000-0004-0000-0000-000046010000}"/>
    <hyperlink ref="F165" r:id="rId328" display="https://files.afu.se/Downloads/Transcriptions/Fade%20to%20Black%20(Jimmy%20Church)/" xr:uid="{00000000-0004-0000-0000-000047010000}"/>
    <hyperlink ref="C166" r:id="rId329" xr:uid="{00000000-0004-0000-0000-000048010000}"/>
    <hyperlink ref="F166" r:id="rId330" display="https://files.afu.se/Downloads/Transcriptions/Fade%20to%20Black%20(Jimmy%20Church)/" xr:uid="{00000000-0004-0000-0000-000049010000}"/>
    <hyperlink ref="C167" r:id="rId331" xr:uid="{00000000-0004-0000-0000-00004A010000}"/>
    <hyperlink ref="F167" r:id="rId332" display="https://files.afu.se/Downloads/Transcriptions/Fade%20to%20Black%20(Jimmy%20Church)/" xr:uid="{00000000-0004-0000-0000-00004B010000}"/>
    <hyperlink ref="C168" r:id="rId333" xr:uid="{00000000-0004-0000-0000-00004C010000}"/>
    <hyperlink ref="F168" r:id="rId334" display="https://files.afu.se/Downloads/Transcriptions/Fade%20to%20Black%20(Jimmy%20Church)/" xr:uid="{00000000-0004-0000-0000-00004D010000}"/>
    <hyperlink ref="C169" r:id="rId335" xr:uid="{00000000-0004-0000-0000-00004E010000}"/>
    <hyperlink ref="F169" r:id="rId336" display="https://files.afu.se/Downloads/Transcriptions/Fade%20to%20Black%20(Jimmy%20Church)/" xr:uid="{00000000-0004-0000-0000-00004F010000}"/>
    <hyperlink ref="C170" r:id="rId337" xr:uid="{00000000-0004-0000-0000-000050010000}"/>
    <hyperlink ref="F170" r:id="rId338" display="https://files.afu.se/Downloads/Transcriptions/Fade%20to%20Black%20(Jimmy%20Church)/" xr:uid="{00000000-0004-0000-0000-000051010000}"/>
    <hyperlink ref="C171" r:id="rId339" xr:uid="{00000000-0004-0000-0000-000052010000}"/>
    <hyperlink ref="F171" r:id="rId340" display="https://files.afu.se/Downloads/Transcriptions/Fade%20to%20Black%20(Jimmy%20Church)/" xr:uid="{00000000-0004-0000-0000-000053010000}"/>
    <hyperlink ref="C172" r:id="rId341" xr:uid="{00000000-0004-0000-0000-000054010000}"/>
    <hyperlink ref="F172" r:id="rId342" display="https://files.afu.se/Downloads/Transcriptions/Fade%20to%20Black%20(Jimmy%20Church)/" xr:uid="{00000000-0004-0000-0000-000055010000}"/>
    <hyperlink ref="C173" r:id="rId343" xr:uid="{00000000-0004-0000-0000-000056010000}"/>
    <hyperlink ref="F173" r:id="rId344" display="https://files.afu.se/Downloads/Transcriptions/Fade%20to%20Black%20(Jimmy%20Church)/" xr:uid="{00000000-0004-0000-0000-000057010000}"/>
    <hyperlink ref="C174" r:id="rId345" xr:uid="{00000000-0004-0000-0000-000058010000}"/>
    <hyperlink ref="F174" r:id="rId346" display="https://files.afu.se/Downloads/Transcriptions/Fade%20to%20Black%20(Jimmy%20Church)/" xr:uid="{00000000-0004-0000-0000-000059010000}"/>
    <hyperlink ref="C175" r:id="rId347" xr:uid="{00000000-0004-0000-0000-00005A010000}"/>
    <hyperlink ref="F175" r:id="rId348" display="https://files.afu.se/Downloads/Transcriptions/Fade%20to%20Black%20(Jimmy%20Church)/" xr:uid="{00000000-0004-0000-0000-00005B010000}"/>
    <hyperlink ref="C176" r:id="rId349" xr:uid="{00000000-0004-0000-0000-00005C010000}"/>
    <hyperlink ref="F176" r:id="rId350" display="https://files.afu.se/Downloads/Transcriptions/Fade%20to%20Black%20(Jimmy%20Church)/" xr:uid="{00000000-0004-0000-0000-00005D010000}"/>
    <hyperlink ref="C177" r:id="rId351" xr:uid="{00000000-0004-0000-0000-00005E010000}"/>
    <hyperlink ref="F177" r:id="rId352" display="https://files.afu.se/Downloads/Transcriptions/Fade%20to%20Black%20(Jimmy%20Church)/" xr:uid="{00000000-0004-0000-0000-00005F010000}"/>
    <hyperlink ref="C178" r:id="rId353" xr:uid="{00000000-0004-0000-0000-000060010000}"/>
    <hyperlink ref="F178" r:id="rId354" display="https://files.afu.se/Downloads/Transcriptions/Fade%20to%20Black%20(Jimmy%20Church)/" xr:uid="{00000000-0004-0000-0000-000061010000}"/>
    <hyperlink ref="C179" r:id="rId355" xr:uid="{00000000-0004-0000-0000-000062010000}"/>
    <hyperlink ref="F179" r:id="rId356" display="https://files.afu.se/Downloads/Transcriptions/Fade%20to%20Black%20(Jimmy%20Church)/" xr:uid="{00000000-0004-0000-0000-000063010000}"/>
    <hyperlink ref="C180" r:id="rId357" xr:uid="{00000000-0004-0000-0000-000064010000}"/>
    <hyperlink ref="F180" r:id="rId358" display="https://files.afu.se/Downloads/Transcriptions/Fade%20to%20Black%20(Jimmy%20Church)/" xr:uid="{00000000-0004-0000-0000-000065010000}"/>
    <hyperlink ref="C181" r:id="rId359" xr:uid="{00000000-0004-0000-0000-000066010000}"/>
    <hyperlink ref="F181" r:id="rId360" display="https://files.afu.se/Downloads/Transcriptions/Fade%20to%20Black%20(Jimmy%20Church)/" xr:uid="{00000000-0004-0000-0000-000067010000}"/>
    <hyperlink ref="C182" r:id="rId361" xr:uid="{00000000-0004-0000-0000-000068010000}"/>
    <hyperlink ref="F182" r:id="rId362" display="https://files.afu.se/Downloads/Transcriptions/Fade%20to%20Black%20(Jimmy%20Church)/" xr:uid="{00000000-0004-0000-0000-000069010000}"/>
    <hyperlink ref="C183" r:id="rId363" xr:uid="{00000000-0004-0000-0000-00006A010000}"/>
    <hyperlink ref="F183" r:id="rId364" display="https://files.afu.se/Downloads/Transcriptions/Fade%20to%20Black%20(Jimmy%20Church)/" xr:uid="{00000000-0004-0000-0000-00006B010000}"/>
    <hyperlink ref="C184" r:id="rId365" xr:uid="{00000000-0004-0000-0000-00006C010000}"/>
    <hyperlink ref="F184" r:id="rId366" display="https://files.afu.se/Downloads/Transcriptions/Fade%20to%20Black%20(Jimmy%20Church)/" xr:uid="{00000000-0004-0000-0000-00006D010000}"/>
    <hyperlink ref="C185" r:id="rId367" xr:uid="{00000000-0004-0000-0000-00006E010000}"/>
    <hyperlink ref="F185" r:id="rId368" display="https://files.afu.se/Downloads/Transcriptions/Fade%20to%20Black%20(Jimmy%20Church)/" xr:uid="{00000000-0004-0000-0000-00006F010000}"/>
    <hyperlink ref="C186" r:id="rId369" xr:uid="{00000000-0004-0000-0000-000070010000}"/>
    <hyperlink ref="F186" r:id="rId370" display="https://files.afu.se/Downloads/Transcriptions/Fade%20to%20Black%20(Jimmy%20Church)/" xr:uid="{00000000-0004-0000-0000-000071010000}"/>
    <hyperlink ref="C187" r:id="rId371" xr:uid="{00000000-0004-0000-0000-000072010000}"/>
    <hyperlink ref="F187" r:id="rId372" display="https://files.afu.se/Downloads/Transcriptions/Fade%20to%20Black%20(Jimmy%20Church)/" xr:uid="{00000000-0004-0000-0000-000073010000}"/>
    <hyperlink ref="C188" r:id="rId373" xr:uid="{00000000-0004-0000-0000-000074010000}"/>
    <hyperlink ref="F188" r:id="rId374" display="https://files.afu.se/Downloads/Transcriptions/Fade%20to%20Black%20(Jimmy%20Church)/" xr:uid="{00000000-0004-0000-0000-000075010000}"/>
    <hyperlink ref="C189" r:id="rId375" xr:uid="{00000000-0004-0000-0000-000076010000}"/>
    <hyperlink ref="F189" r:id="rId376" display="https://files.afu.se/Downloads/Transcriptions/Fade%20to%20Black%20(Jimmy%20Church)/" xr:uid="{00000000-0004-0000-0000-000077010000}"/>
    <hyperlink ref="C190" r:id="rId377" xr:uid="{00000000-0004-0000-0000-000078010000}"/>
    <hyperlink ref="F190" r:id="rId378" display="https://files.afu.se/Downloads/Transcriptions/Fade%20to%20Black%20(Jimmy%20Church)/" xr:uid="{00000000-0004-0000-0000-000079010000}"/>
    <hyperlink ref="C191" r:id="rId379" xr:uid="{00000000-0004-0000-0000-00007A010000}"/>
    <hyperlink ref="F191" r:id="rId380" display="https://files.afu.se/Downloads/Transcriptions/Fade%20to%20Black%20(Jimmy%20Church)/" xr:uid="{00000000-0004-0000-0000-00007B010000}"/>
    <hyperlink ref="C192" r:id="rId381" xr:uid="{00000000-0004-0000-0000-00007C010000}"/>
    <hyperlink ref="F192" r:id="rId382" display="https://files.afu.se/Downloads/Transcriptions/Fade%20to%20Black%20(Jimmy%20Church)/" xr:uid="{00000000-0004-0000-0000-00007D010000}"/>
    <hyperlink ref="C193" r:id="rId383" xr:uid="{00000000-0004-0000-0000-00007E010000}"/>
    <hyperlink ref="F193" r:id="rId384" display="https://files.afu.se/Downloads/Transcriptions/Fade%20to%20Black%20(Jimmy%20Church)/" xr:uid="{00000000-0004-0000-0000-00007F010000}"/>
    <hyperlink ref="C194" r:id="rId385" xr:uid="{00000000-0004-0000-0000-000080010000}"/>
    <hyperlink ref="F194" r:id="rId386" display="https://files.afu.se/Downloads/Transcriptions/Fade%20to%20Black%20(Jimmy%20Church)/" xr:uid="{00000000-0004-0000-0000-000081010000}"/>
    <hyperlink ref="C195" r:id="rId387" xr:uid="{00000000-0004-0000-0000-000082010000}"/>
    <hyperlink ref="F195" r:id="rId388" display="https://files.afu.se/Downloads/Transcriptions/Fade%20to%20Black%20(Jimmy%20Church)/" xr:uid="{00000000-0004-0000-0000-000083010000}"/>
    <hyperlink ref="C196" r:id="rId389" xr:uid="{00000000-0004-0000-0000-000084010000}"/>
    <hyperlink ref="F196" r:id="rId390" display="https://files.afu.se/Downloads/Transcriptions/Fade%20to%20Black%20(Jimmy%20Church)/" xr:uid="{00000000-0004-0000-0000-000085010000}"/>
    <hyperlink ref="C197" r:id="rId391" xr:uid="{00000000-0004-0000-0000-000086010000}"/>
    <hyperlink ref="F197" r:id="rId392" display="https://files.afu.se/Downloads/Transcriptions/Fade%20to%20Black%20(Jimmy%20Church)/" xr:uid="{00000000-0004-0000-0000-000087010000}"/>
    <hyperlink ref="C198" r:id="rId393" xr:uid="{00000000-0004-0000-0000-000088010000}"/>
    <hyperlink ref="F198" r:id="rId394" display="https://files.afu.se/Downloads/Transcriptions/Fade%20to%20Black%20(Jimmy%20Church)/" xr:uid="{00000000-0004-0000-0000-000089010000}"/>
    <hyperlink ref="C199" r:id="rId395" xr:uid="{00000000-0004-0000-0000-00008A010000}"/>
    <hyperlink ref="F199" r:id="rId396" display="https://files.afu.se/Downloads/Transcriptions/Fade%20to%20Black%20(Jimmy%20Church)/" xr:uid="{00000000-0004-0000-0000-00008B010000}"/>
    <hyperlink ref="C200" r:id="rId397" xr:uid="{00000000-0004-0000-0000-00008C010000}"/>
    <hyperlink ref="F200" r:id="rId398" display="https://files.afu.se/Downloads/Transcriptions/Fade%20to%20Black%20(Jimmy%20Church)/" xr:uid="{00000000-0004-0000-0000-00008D010000}"/>
    <hyperlink ref="C201" r:id="rId399" xr:uid="{00000000-0004-0000-0000-00008E010000}"/>
    <hyperlink ref="F201" r:id="rId400" display="https://files.afu.se/Downloads/Transcriptions/Fade%20to%20Black%20(Jimmy%20Church)/" xr:uid="{00000000-0004-0000-0000-00008F010000}"/>
    <hyperlink ref="C202" r:id="rId401" xr:uid="{00000000-0004-0000-0000-000090010000}"/>
    <hyperlink ref="F202" r:id="rId402" display="https://files.afu.se/Downloads/Transcriptions/Fade%20to%20Black%20(Jimmy%20Church)/" xr:uid="{00000000-0004-0000-0000-000091010000}"/>
    <hyperlink ref="C203" r:id="rId403" xr:uid="{00000000-0004-0000-0000-000092010000}"/>
    <hyperlink ref="F203" r:id="rId404" display="https://files.afu.se/Downloads/Transcriptions/Fade%20to%20Black%20(Jimmy%20Church)/" xr:uid="{00000000-0004-0000-0000-000093010000}"/>
    <hyperlink ref="C204" r:id="rId405" xr:uid="{00000000-0004-0000-0000-000094010000}"/>
    <hyperlink ref="F204" r:id="rId406" display="https://files.afu.se/Downloads/Transcriptions/Fade%20to%20Black%20(Jimmy%20Church)/" xr:uid="{00000000-0004-0000-0000-000095010000}"/>
    <hyperlink ref="C205" r:id="rId407" xr:uid="{00000000-0004-0000-0000-000096010000}"/>
    <hyperlink ref="F205" r:id="rId408" display="https://files.afu.se/Downloads/Transcriptions/Fade%20to%20Black%20(Jimmy%20Church)/" xr:uid="{00000000-0004-0000-0000-000097010000}"/>
    <hyperlink ref="C206" r:id="rId409" xr:uid="{00000000-0004-0000-0000-000098010000}"/>
    <hyperlink ref="F206" r:id="rId410" display="https://files.afu.se/Downloads/Transcriptions/Fade%20to%20Black%20(Jimmy%20Church)/" xr:uid="{00000000-0004-0000-0000-000099010000}"/>
    <hyperlink ref="C207" r:id="rId411" xr:uid="{00000000-0004-0000-0000-00009A010000}"/>
    <hyperlink ref="F207" r:id="rId412" display="https://files.afu.se/Downloads/Transcriptions/Fade%20to%20Black%20(Jimmy%20Church)/" xr:uid="{00000000-0004-0000-0000-00009B010000}"/>
    <hyperlink ref="C208" r:id="rId413" xr:uid="{00000000-0004-0000-0000-00009C010000}"/>
    <hyperlink ref="F208" r:id="rId414" display="https://files.afu.se/Downloads/Transcriptions/Fade%20to%20Black%20(Jimmy%20Church)/" xr:uid="{00000000-0004-0000-0000-00009D010000}"/>
    <hyperlink ref="C209" r:id="rId415" xr:uid="{00000000-0004-0000-0000-00009E010000}"/>
    <hyperlink ref="F209" r:id="rId416" display="https://files.afu.se/Downloads/Transcriptions/Fade%20to%20Black%20(Jimmy%20Church)/" xr:uid="{00000000-0004-0000-0000-00009F010000}"/>
    <hyperlink ref="C210" r:id="rId417" xr:uid="{00000000-0004-0000-0000-0000A0010000}"/>
    <hyperlink ref="F210" r:id="rId418" display="https://files.afu.se/Downloads/Transcriptions/Fade%20to%20Black%20(Jimmy%20Church)/" xr:uid="{00000000-0004-0000-0000-0000A1010000}"/>
    <hyperlink ref="C211" r:id="rId419" xr:uid="{00000000-0004-0000-0000-0000A2010000}"/>
    <hyperlink ref="F211" r:id="rId420" display="https://files.afu.se/Downloads/Transcriptions/Fade%20to%20Black%20(Jimmy%20Church)/" xr:uid="{00000000-0004-0000-0000-0000A3010000}"/>
    <hyperlink ref="C212" r:id="rId421" xr:uid="{00000000-0004-0000-0000-0000A4010000}"/>
    <hyperlink ref="F212" r:id="rId422" display="https://files.afu.se/Downloads/Transcriptions/Fade%20to%20Black%20(Jimmy%20Church)/" xr:uid="{00000000-0004-0000-0000-0000A5010000}"/>
    <hyperlink ref="C213" r:id="rId423" xr:uid="{00000000-0004-0000-0000-0000A6010000}"/>
    <hyperlink ref="F213" r:id="rId424" display="https://files.afu.se/Downloads/Transcriptions/Fade%20to%20Black%20(Jimmy%20Church)/" xr:uid="{00000000-0004-0000-0000-0000A7010000}"/>
    <hyperlink ref="C214" r:id="rId425" xr:uid="{00000000-0004-0000-0000-0000A8010000}"/>
    <hyperlink ref="F214" r:id="rId426" display="https://files.afu.se/Downloads/Transcriptions/Fade%20to%20Black%20(Jimmy%20Church)/" xr:uid="{00000000-0004-0000-0000-0000A9010000}"/>
    <hyperlink ref="C215" r:id="rId427" xr:uid="{00000000-0004-0000-0000-0000AA010000}"/>
    <hyperlink ref="F215" r:id="rId428" display="https://files.afu.se/Downloads/Transcriptions/Fade%20to%20Black%20(Jimmy%20Church)/" xr:uid="{00000000-0004-0000-0000-0000AB010000}"/>
    <hyperlink ref="C216" r:id="rId429" xr:uid="{00000000-0004-0000-0000-0000AC010000}"/>
    <hyperlink ref="F216" r:id="rId430" display="https://files.afu.se/Downloads/Transcriptions/Fade%20to%20Black%20(Jimmy%20Church)/" xr:uid="{00000000-0004-0000-0000-0000AD010000}"/>
    <hyperlink ref="C217" r:id="rId431" xr:uid="{00000000-0004-0000-0000-0000AE010000}"/>
    <hyperlink ref="F217" r:id="rId432" display="https://files.afu.se/Downloads/Transcriptions/Fade%20to%20Black%20(Jimmy%20Church)/" xr:uid="{00000000-0004-0000-0000-0000AF010000}"/>
    <hyperlink ref="C218" r:id="rId433" xr:uid="{00000000-0004-0000-0000-0000B0010000}"/>
    <hyperlink ref="F218" r:id="rId434" display="https://files.afu.se/Downloads/Transcriptions/Fade%20to%20Black%20(Jimmy%20Church)/" xr:uid="{00000000-0004-0000-0000-0000B1010000}"/>
    <hyperlink ref="C219" r:id="rId435" xr:uid="{00000000-0004-0000-0000-0000B2010000}"/>
    <hyperlink ref="F219" r:id="rId436" display="https://files.afu.se/Downloads/Transcriptions/Fade%20to%20Black%20(Jimmy%20Church)/" xr:uid="{00000000-0004-0000-0000-0000B3010000}"/>
    <hyperlink ref="C220" r:id="rId437" xr:uid="{00000000-0004-0000-0000-0000B4010000}"/>
    <hyperlink ref="F220" r:id="rId438" display="https://files.afu.se/Downloads/Transcriptions/Fade%20to%20Black%20(Jimmy%20Church)/" xr:uid="{00000000-0004-0000-0000-0000B5010000}"/>
    <hyperlink ref="C221" r:id="rId439" xr:uid="{00000000-0004-0000-0000-0000B6010000}"/>
    <hyperlink ref="F221" r:id="rId440" display="https://files.afu.se/Downloads/Transcriptions/Fade%20to%20Black%20(Jimmy%20Church)/" xr:uid="{00000000-0004-0000-0000-0000B7010000}"/>
    <hyperlink ref="C222" r:id="rId441" xr:uid="{00000000-0004-0000-0000-0000B8010000}"/>
    <hyperlink ref="F222" r:id="rId442" display="https://files.afu.se/Downloads/Transcriptions/Fade%20to%20Black%20(Jimmy%20Church)/" xr:uid="{00000000-0004-0000-0000-0000B9010000}"/>
    <hyperlink ref="C223" r:id="rId443" xr:uid="{00000000-0004-0000-0000-0000BA010000}"/>
    <hyperlink ref="F223" r:id="rId444" display="https://files.afu.se/Downloads/Transcriptions/Fade%20to%20Black%20(Jimmy%20Church)/" xr:uid="{00000000-0004-0000-0000-0000BB010000}"/>
    <hyperlink ref="C224" r:id="rId445" xr:uid="{00000000-0004-0000-0000-0000BC010000}"/>
    <hyperlink ref="F224" r:id="rId446" display="https://files.afu.se/Downloads/Transcriptions/Fade%20to%20Black%20(Jimmy%20Church)/" xr:uid="{00000000-0004-0000-0000-0000BD010000}"/>
    <hyperlink ref="C225" r:id="rId447" xr:uid="{00000000-0004-0000-0000-0000BE010000}"/>
    <hyperlink ref="F225" r:id="rId448" display="https://files.afu.se/Downloads/Transcriptions/Fade%20to%20Black%20(Jimmy%20Church)/" xr:uid="{00000000-0004-0000-0000-0000BF010000}"/>
    <hyperlink ref="C226" r:id="rId449" xr:uid="{00000000-0004-0000-0000-0000C0010000}"/>
    <hyperlink ref="F226" r:id="rId450" display="https://files.afu.se/Downloads/Transcriptions/Fade%20to%20Black%20(Jimmy%20Church)/" xr:uid="{00000000-0004-0000-0000-0000C1010000}"/>
    <hyperlink ref="C227" r:id="rId451" xr:uid="{00000000-0004-0000-0000-0000C2010000}"/>
    <hyperlink ref="F227" r:id="rId452" display="https://files.afu.se/Downloads/Transcriptions/Fade%20to%20Black%20(Jimmy%20Church)/" xr:uid="{00000000-0004-0000-0000-0000C3010000}"/>
    <hyperlink ref="C228" r:id="rId453" xr:uid="{00000000-0004-0000-0000-0000C4010000}"/>
    <hyperlink ref="F228" r:id="rId454" display="https://files.afu.se/Downloads/Transcriptions/Fade%20to%20Black%20(Jimmy%20Church)/" xr:uid="{00000000-0004-0000-0000-0000C5010000}"/>
    <hyperlink ref="C229" r:id="rId455" xr:uid="{00000000-0004-0000-0000-0000C6010000}"/>
    <hyperlink ref="F229" r:id="rId456" display="https://files.afu.se/Downloads/Transcriptions/Fade%20to%20Black%20(Jimmy%20Church)/" xr:uid="{00000000-0004-0000-0000-0000C7010000}"/>
    <hyperlink ref="C230" r:id="rId457" xr:uid="{00000000-0004-0000-0000-0000C8010000}"/>
    <hyperlink ref="F230" r:id="rId458" display="https://files.afu.se/Downloads/Transcriptions/Fade%20to%20Black%20(Jimmy%20Church)/" xr:uid="{00000000-0004-0000-0000-0000C9010000}"/>
    <hyperlink ref="C231" r:id="rId459" xr:uid="{00000000-0004-0000-0000-0000CA010000}"/>
    <hyperlink ref="F231" r:id="rId460" display="https://files.afu.se/Downloads/Transcriptions/Fade%20to%20Black%20(Jimmy%20Church)/" xr:uid="{00000000-0004-0000-0000-0000CB010000}"/>
    <hyperlink ref="C232" r:id="rId461" xr:uid="{00000000-0004-0000-0000-0000CC010000}"/>
    <hyperlink ref="F232" r:id="rId462" display="https://files.afu.se/Downloads/Transcriptions/Fade%20to%20Black%20(Jimmy%20Church)/" xr:uid="{00000000-0004-0000-0000-0000CD010000}"/>
    <hyperlink ref="C233" r:id="rId463" xr:uid="{00000000-0004-0000-0000-0000CE010000}"/>
    <hyperlink ref="F233" r:id="rId464" display="https://files.afu.se/Downloads/Transcriptions/Fade%20to%20Black%20(Jimmy%20Church)/" xr:uid="{00000000-0004-0000-0000-0000CF010000}"/>
    <hyperlink ref="C234" r:id="rId465" xr:uid="{00000000-0004-0000-0000-0000D0010000}"/>
    <hyperlink ref="F234" r:id="rId466" display="https://files.afu.se/Downloads/Transcriptions/Fade%20to%20Black%20(Jimmy%20Church)/" xr:uid="{00000000-0004-0000-0000-0000D1010000}"/>
    <hyperlink ref="C235" r:id="rId467" xr:uid="{00000000-0004-0000-0000-0000D2010000}"/>
    <hyperlink ref="F235" r:id="rId468" display="https://files.afu.se/Downloads/Transcriptions/Fade%20to%20Black%20(Jimmy%20Church)/" xr:uid="{00000000-0004-0000-0000-0000D3010000}"/>
    <hyperlink ref="C236" r:id="rId469" xr:uid="{00000000-0004-0000-0000-0000D4010000}"/>
    <hyperlink ref="F236" r:id="rId470" display="https://files.afu.se/Downloads/Transcriptions/Fade%20to%20Black%20(Jimmy%20Church)/" xr:uid="{00000000-0004-0000-0000-0000D5010000}"/>
    <hyperlink ref="C237" r:id="rId471" xr:uid="{00000000-0004-0000-0000-0000D6010000}"/>
    <hyperlink ref="F237" r:id="rId472" display="https://files.afu.se/Downloads/Transcriptions/Fade%20to%20Black%20(Jimmy%20Church)/" xr:uid="{00000000-0004-0000-0000-0000D7010000}"/>
    <hyperlink ref="C238" r:id="rId473" xr:uid="{00000000-0004-0000-0000-0000D8010000}"/>
    <hyperlink ref="F238" r:id="rId474" display="https://files.afu.se/Downloads/Transcriptions/Fade%20to%20Black%20(Jimmy%20Church)/" xr:uid="{00000000-0004-0000-0000-0000D9010000}"/>
    <hyperlink ref="C239" r:id="rId475" xr:uid="{00000000-0004-0000-0000-0000DA010000}"/>
    <hyperlink ref="F239" r:id="rId476" display="https://files.afu.se/Downloads/Transcriptions/Fade%20to%20Black%20(Jimmy%20Church)/" xr:uid="{00000000-0004-0000-0000-0000DB010000}"/>
    <hyperlink ref="C240" r:id="rId477" xr:uid="{00000000-0004-0000-0000-0000DC010000}"/>
    <hyperlink ref="F240" r:id="rId478" display="https://files.afu.se/Downloads/Transcriptions/Fade%20to%20Black%20(Jimmy%20Church)/" xr:uid="{00000000-0004-0000-0000-0000DD010000}"/>
    <hyperlink ref="C241" r:id="rId479" xr:uid="{00000000-0004-0000-0000-0000DE010000}"/>
    <hyperlink ref="F241" r:id="rId480" display="https://files.afu.se/Downloads/Transcriptions/Fade%20to%20Black%20(Jimmy%20Church)/" xr:uid="{00000000-0004-0000-0000-0000DF010000}"/>
    <hyperlink ref="C242" r:id="rId481" xr:uid="{00000000-0004-0000-0000-0000E0010000}"/>
    <hyperlink ref="F242" r:id="rId482" display="https://files.afu.se/Downloads/Transcriptions/Fade%20to%20Black%20(Jimmy%20Church)/" xr:uid="{00000000-0004-0000-0000-0000E1010000}"/>
    <hyperlink ref="C243" r:id="rId483" xr:uid="{00000000-0004-0000-0000-0000E2010000}"/>
    <hyperlink ref="F243" r:id="rId484" display="https://files.afu.se/Downloads/Transcriptions/Fade%20to%20Black%20(Jimmy%20Church)/" xr:uid="{00000000-0004-0000-0000-0000E3010000}"/>
    <hyperlink ref="C244" r:id="rId485" xr:uid="{00000000-0004-0000-0000-0000E4010000}"/>
    <hyperlink ref="F244" r:id="rId486" display="https://files.afu.se/Downloads/Transcriptions/Fade%20to%20Black%20(Jimmy%20Church)/" xr:uid="{00000000-0004-0000-0000-0000E5010000}"/>
    <hyperlink ref="C245" r:id="rId487" xr:uid="{00000000-0004-0000-0000-0000E6010000}"/>
    <hyperlink ref="F245" r:id="rId488" display="https://files.afu.se/Downloads/Transcriptions/Fade%20to%20Black%20(Jimmy%20Church)/" xr:uid="{00000000-0004-0000-0000-0000E7010000}"/>
    <hyperlink ref="C246" r:id="rId489" xr:uid="{00000000-0004-0000-0000-0000E8010000}"/>
    <hyperlink ref="F246" r:id="rId490" display="https://files.afu.se/Downloads/Transcriptions/Fade%20to%20Black%20(Jimmy%20Church)/" xr:uid="{00000000-0004-0000-0000-0000E9010000}"/>
    <hyperlink ref="C247" r:id="rId491" xr:uid="{00000000-0004-0000-0000-0000EA010000}"/>
    <hyperlink ref="F247" r:id="rId492" display="https://files.afu.se/Downloads/Transcriptions/Fade%20to%20Black%20(Jimmy%20Church)/" xr:uid="{00000000-0004-0000-0000-0000EB010000}"/>
    <hyperlink ref="C248" r:id="rId493" xr:uid="{00000000-0004-0000-0000-0000EC010000}"/>
    <hyperlink ref="F248" r:id="rId494" display="https://files.afu.se/Downloads/Transcriptions/Fade%20to%20Black%20(Jimmy%20Church)/" xr:uid="{00000000-0004-0000-0000-0000ED010000}"/>
    <hyperlink ref="C249" r:id="rId495" xr:uid="{00000000-0004-0000-0000-0000EE010000}"/>
    <hyperlink ref="F249" r:id="rId496" display="https://files.afu.se/Downloads/Transcriptions/Fade%20to%20Black%20(Jimmy%20Church)/" xr:uid="{00000000-0004-0000-0000-0000EF010000}"/>
    <hyperlink ref="C250" r:id="rId497" xr:uid="{00000000-0004-0000-0000-0000F0010000}"/>
    <hyperlink ref="F250" r:id="rId498" display="https://files.afu.se/Downloads/Transcriptions/Fade%20to%20Black%20(Jimmy%20Church)/" xr:uid="{00000000-0004-0000-0000-0000F1010000}"/>
    <hyperlink ref="C251" r:id="rId499" xr:uid="{00000000-0004-0000-0000-0000F2010000}"/>
    <hyperlink ref="F251" r:id="rId500" display="https://files.afu.se/Downloads/Transcriptions/Fade%20to%20Black%20(Jimmy%20Church)/" xr:uid="{00000000-0004-0000-0000-0000F3010000}"/>
    <hyperlink ref="C252" r:id="rId501" xr:uid="{00000000-0004-0000-0000-0000F4010000}"/>
    <hyperlink ref="F252" r:id="rId502" display="https://files.afu.se/Downloads/Transcriptions/Fade%20to%20Black%20(Jimmy%20Church)/" xr:uid="{00000000-0004-0000-0000-0000F5010000}"/>
    <hyperlink ref="C253" r:id="rId503" xr:uid="{00000000-0004-0000-0000-0000F6010000}"/>
    <hyperlink ref="F253" r:id="rId504" display="https://files.afu.se/Downloads/Transcriptions/Fade%20to%20Black%20(Jimmy%20Church)/" xr:uid="{00000000-0004-0000-0000-0000F7010000}"/>
    <hyperlink ref="C254" r:id="rId505" xr:uid="{00000000-0004-0000-0000-0000F8010000}"/>
    <hyperlink ref="F254" r:id="rId506" display="https://files.afu.se/Downloads/Transcriptions/Fade%20to%20Black%20(Jimmy%20Church)/" xr:uid="{00000000-0004-0000-0000-0000F9010000}"/>
    <hyperlink ref="C255" r:id="rId507" xr:uid="{00000000-0004-0000-0000-0000FA010000}"/>
    <hyperlink ref="F255" r:id="rId508" display="https://files.afu.se/Downloads/Transcriptions/Fade%20to%20Black%20(Jimmy%20Church)/" xr:uid="{00000000-0004-0000-0000-0000FB010000}"/>
    <hyperlink ref="C256" r:id="rId509" xr:uid="{00000000-0004-0000-0000-0000FC010000}"/>
    <hyperlink ref="F256" r:id="rId510" display="https://files.afu.se/Downloads/Transcriptions/Fade%20to%20Black%20(Jimmy%20Church)/" xr:uid="{00000000-0004-0000-0000-0000FD010000}"/>
    <hyperlink ref="C257" r:id="rId511" xr:uid="{00000000-0004-0000-0000-0000FE010000}"/>
    <hyperlink ref="F257" r:id="rId512" display="https://files.afu.se/Downloads/Transcriptions/Fade%20to%20Black%20(Jimmy%20Church)/" xr:uid="{00000000-0004-0000-0000-0000FF010000}"/>
    <hyperlink ref="C258" r:id="rId513" xr:uid="{00000000-0004-0000-0000-000000020000}"/>
    <hyperlink ref="F258" r:id="rId514" display="https://files.afu.se/Downloads/Transcriptions/Fade%20to%20Black%20(Jimmy%20Church)/" xr:uid="{00000000-0004-0000-0000-000001020000}"/>
    <hyperlink ref="C259" r:id="rId515" xr:uid="{00000000-0004-0000-0000-000002020000}"/>
    <hyperlink ref="F259" r:id="rId516" display="https://files.afu.se/Downloads/Transcriptions/Fade%20to%20Black%20(Jimmy%20Church)/" xr:uid="{00000000-0004-0000-0000-000003020000}"/>
    <hyperlink ref="C260" r:id="rId517" xr:uid="{00000000-0004-0000-0000-000004020000}"/>
    <hyperlink ref="F260" r:id="rId518" display="https://files.afu.se/Downloads/Transcriptions/Fade%20to%20Black%20(Jimmy%20Church)/" xr:uid="{00000000-0004-0000-0000-000005020000}"/>
    <hyperlink ref="C261" r:id="rId519" xr:uid="{00000000-0004-0000-0000-000006020000}"/>
    <hyperlink ref="F261" r:id="rId520" display="https://files.afu.se/Downloads/Transcriptions/Fade%20to%20Black%20(Jimmy%20Church)/" xr:uid="{00000000-0004-0000-0000-000007020000}"/>
    <hyperlink ref="C262" r:id="rId521" xr:uid="{00000000-0004-0000-0000-000008020000}"/>
    <hyperlink ref="F262" r:id="rId522" display="https://files.afu.se/Downloads/Transcriptions/Fade%20to%20Black%20(Jimmy%20Church)/" xr:uid="{00000000-0004-0000-0000-000009020000}"/>
    <hyperlink ref="C263" r:id="rId523" xr:uid="{00000000-0004-0000-0000-00000A020000}"/>
    <hyperlink ref="F263" r:id="rId524" display="https://files.afu.se/Downloads/Transcriptions/Fade%20to%20Black%20(Jimmy%20Church)/" xr:uid="{00000000-0004-0000-0000-00000B020000}"/>
    <hyperlink ref="C264" r:id="rId525" xr:uid="{00000000-0004-0000-0000-00000C020000}"/>
    <hyperlink ref="F264" r:id="rId526" display="https://files.afu.se/Downloads/Transcriptions/Fade%20to%20Black%20(Jimmy%20Church)/" xr:uid="{00000000-0004-0000-0000-00000D020000}"/>
    <hyperlink ref="C265" r:id="rId527" xr:uid="{00000000-0004-0000-0000-00000E020000}"/>
    <hyperlink ref="F265" r:id="rId528" display="https://files.afu.se/Downloads/Transcriptions/Fade%20to%20Black%20(Jimmy%20Church)/" xr:uid="{00000000-0004-0000-0000-00000F020000}"/>
    <hyperlink ref="C266" r:id="rId529" xr:uid="{00000000-0004-0000-0000-000010020000}"/>
    <hyperlink ref="F266" r:id="rId530" display="https://files.afu.se/Downloads/Transcriptions/Fade%20to%20Black%20(Jimmy%20Church)/" xr:uid="{00000000-0004-0000-0000-000011020000}"/>
    <hyperlink ref="C267" r:id="rId531" xr:uid="{00000000-0004-0000-0000-000012020000}"/>
    <hyperlink ref="F267" r:id="rId532" display="https://files.afu.se/Downloads/Transcriptions/Fade%20to%20Black%20(Jimmy%20Church)/" xr:uid="{00000000-0004-0000-0000-000013020000}"/>
    <hyperlink ref="C268" r:id="rId533" xr:uid="{00000000-0004-0000-0000-000014020000}"/>
    <hyperlink ref="F268" r:id="rId534" display="https://files.afu.se/Downloads/Transcriptions/Fade%20to%20Black%20(Jimmy%20Church)/" xr:uid="{00000000-0004-0000-0000-000015020000}"/>
    <hyperlink ref="C269" r:id="rId535" xr:uid="{00000000-0004-0000-0000-000016020000}"/>
    <hyperlink ref="F269" r:id="rId536" display="https://files.afu.se/Downloads/Transcriptions/Fade%20to%20Black%20(Jimmy%20Church)/" xr:uid="{00000000-0004-0000-0000-000017020000}"/>
    <hyperlink ref="C270" r:id="rId537" xr:uid="{00000000-0004-0000-0000-000018020000}"/>
    <hyperlink ref="F270" r:id="rId538" display="https://files.afu.se/Downloads/Transcriptions/Fade%20to%20Black%20(Jimmy%20Church)/" xr:uid="{00000000-0004-0000-0000-000019020000}"/>
    <hyperlink ref="C271" r:id="rId539" xr:uid="{00000000-0004-0000-0000-00001A020000}"/>
    <hyperlink ref="F271" r:id="rId540" display="https://files.afu.se/Downloads/Transcriptions/Fade%20to%20Black%20(Jimmy%20Church)/" xr:uid="{00000000-0004-0000-0000-00001B020000}"/>
    <hyperlink ref="C272" r:id="rId541" xr:uid="{00000000-0004-0000-0000-00001C020000}"/>
    <hyperlink ref="F272" r:id="rId542" display="https://files.afu.se/Downloads/Transcriptions/Fade%20to%20Black%20(Jimmy%20Church)/" xr:uid="{00000000-0004-0000-0000-00001D020000}"/>
    <hyperlink ref="C273" r:id="rId543" xr:uid="{00000000-0004-0000-0000-00001E020000}"/>
    <hyperlink ref="F273" r:id="rId544" display="https://files.afu.se/Downloads/Transcriptions/Fade%20to%20Black%20(Jimmy%20Church)/" xr:uid="{00000000-0004-0000-0000-00001F020000}"/>
    <hyperlink ref="C274" r:id="rId545" xr:uid="{00000000-0004-0000-0000-000020020000}"/>
    <hyperlink ref="F274" r:id="rId546" display="https://files.afu.se/Downloads/Transcriptions/Fade%20to%20Black%20(Jimmy%20Church)/" xr:uid="{00000000-0004-0000-0000-000021020000}"/>
    <hyperlink ref="C275" r:id="rId547" xr:uid="{00000000-0004-0000-0000-000022020000}"/>
    <hyperlink ref="F275" r:id="rId548" display="https://files.afu.se/Downloads/Transcriptions/Fade%20to%20Black%20(Jimmy%20Church)/" xr:uid="{00000000-0004-0000-0000-000023020000}"/>
    <hyperlink ref="C276" r:id="rId549" xr:uid="{00000000-0004-0000-0000-000024020000}"/>
    <hyperlink ref="F276" r:id="rId550" display="https://files.afu.se/Downloads/Transcriptions/Fade%20to%20Black%20(Jimmy%20Church)/" xr:uid="{00000000-0004-0000-0000-000025020000}"/>
    <hyperlink ref="C277" r:id="rId551" xr:uid="{00000000-0004-0000-0000-000026020000}"/>
    <hyperlink ref="F277" r:id="rId552" display="https://files.afu.se/Downloads/Transcriptions/Fade%20to%20Black%20(Jimmy%20Church)/" xr:uid="{00000000-0004-0000-0000-000027020000}"/>
    <hyperlink ref="C278" r:id="rId553" xr:uid="{00000000-0004-0000-0000-000028020000}"/>
    <hyperlink ref="F278" r:id="rId554" display="https://files.afu.se/Downloads/Transcriptions/Fade%20to%20Black%20(Jimmy%20Church)/" xr:uid="{00000000-0004-0000-0000-000029020000}"/>
    <hyperlink ref="C279" r:id="rId555" xr:uid="{00000000-0004-0000-0000-00002A020000}"/>
    <hyperlink ref="F279" r:id="rId556" display="https://files.afu.se/Downloads/Transcriptions/Fade%20to%20Black%20(Jimmy%20Church)/" xr:uid="{00000000-0004-0000-0000-00002B020000}"/>
    <hyperlink ref="C280" r:id="rId557" xr:uid="{00000000-0004-0000-0000-00002C020000}"/>
    <hyperlink ref="F280" r:id="rId558" display="https://files.afu.se/Downloads/Transcriptions/Fade%20to%20Black%20(Jimmy%20Church)/" xr:uid="{00000000-0004-0000-0000-00002D020000}"/>
    <hyperlink ref="C281" r:id="rId559" xr:uid="{00000000-0004-0000-0000-00002E020000}"/>
    <hyperlink ref="F281" r:id="rId560" display="https://files.afu.se/Downloads/Transcriptions/Fade%20to%20Black%20(Jimmy%20Church)/" xr:uid="{00000000-0004-0000-0000-00002F020000}"/>
    <hyperlink ref="C282" r:id="rId561" xr:uid="{00000000-0004-0000-0000-000030020000}"/>
    <hyperlink ref="F282" r:id="rId562" display="https://files.afu.se/Downloads/Transcriptions/Fade%20to%20Black%20(Jimmy%20Church)/" xr:uid="{00000000-0004-0000-0000-000031020000}"/>
    <hyperlink ref="C283" r:id="rId563" xr:uid="{00000000-0004-0000-0000-000032020000}"/>
    <hyperlink ref="F283" r:id="rId564" display="https://files.afu.se/Downloads/Transcriptions/Fade%20to%20Black%20(Jimmy%20Church)/" xr:uid="{00000000-0004-0000-0000-000033020000}"/>
    <hyperlink ref="C284" r:id="rId565" xr:uid="{00000000-0004-0000-0000-000034020000}"/>
    <hyperlink ref="F284" r:id="rId566" display="https://files.afu.se/Downloads/Transcriptions/Fade%20to%20Black%20(Jimmy%20Church)/" xr:uid="{00000000-0004-0000-0000-000035020000}"/>
    <hyperlink ref="C285" r:id="rId567" xr:uid="{00000000-0004-0000-0000-000036020000}"/>
    <hyperlink ref="F285" r:id="rId568" display="https://files.afu.se/Downloads/Transcriptions/Fade%20to%20Black%20(Jimmy%20Church)/" xr:uid="{00000000-0004-0000-0000-000037020000}"/>
    <hyperlink ref="C286" r:id="rId569" xr:uid="{00000000-0004-0000-0000-000038020000}"/>
    <hyperlink ref="F286" r:id="rId570" display="https://files.afu.se/Downloads/Transcriptions/Fade%20to%20Black%20(Jimmy%20Church)/" xr:uid="{00000000-0004-0000-0000-000039020000}"/>
    <hyperlink ref="C287" r:id="rId571" xr:uid="{00000000-0004-0000-0000-00003A020000}"/>
    <hyperlink ref="F287" r:id="rId572" display="https://files.afu.se/Downloads/Transcriptions/Fade%20to%20Black%20(Jimmy%20Church)/" xr:uid="{00000000-0004-0000-0000-00003B020000}"/>
    <hyperlink ref="C288" r:id="rId573" xr:uid="{00000000-0004-0000-0000-00003C020000}"/>
    <hyperlink ref="F288" r:id="rId574" display="https://files.afu.se/Downloads/Transcriptions/Fade%20to%20Black%20(Jimmy%20Church)/" xr:uid="{00000000-0004-0000-0000-00003D020000}"/>
    <hyperlink ref="C289" r:id="rId575" xr:uid="{00000000-0004-0000-0000-00003E020000}"/>
    <hyperlink ref="F289" r:id="rId576" display="https://files.afu.se/Downloads/Transcriptions/Fade%20to%20Black%20(Jimmy%20Church)/" xr:uid="{00000000-0004-0000-0000-00003F020000}"/>
    <hyperlink ref="C290" r:id="rId577" xr:uid="{00000000-0004-0000-0000-000040020000}"/>
    <hyperlink ref="F290" r:id="rId578" display="https://files.afu.se/Downloads/Transcriptions/Fade%20to%20Black%20(Jimmy%20Church)/" xr:uid="{00000000-0004-0000-0000-000041020000}"/>
    <hyperlink ref="C291" r:id="rId579" xr:uid="{00000000-0004-0000-0000-000042020000}"/>
    <hyperlink ref="F291" r:id="rId580" display="https://files.afu.se/Downloads/Transcriptions/Fade%20to%20Black%20(Jimmy%20Church)/" xr:uid="{00000000-0004-0000-0000-000043020000}"/>
    <hyperlink ref="C292" r:id="rId581" xr:uid="{00000000-0004-0000-0000-000044020000}"/>
    <hyperlink ref="F292" r:id="rId582" display="https://files.afu.se/Downloads/Transcriptions/Fade%20to%20Black%20(Jimmy%20Church)/" xr:uid="{00000000-0004-0000-0000-000045020000}"/>
    <hyperlink ref="C293" r:id="rId583" xr:uid="{00000000-0004-0000-0000-000046020000}"/>
    <hyperlink ref="F293" r:id="rId584" display="https://files.afu.se/Downloads/Transcriptions/Fade%20to%20Black%20(Jimmy%20Church)/" xr:uid="{00000000-0004-0000-0000-000047020000}"/>
    <hyperlink ref="C294" r:id="rId585" xr:uid="{00000000-0004-0000-0000-000048020000}"/>
    <hyperlink ref="F294" r:id="rId586" display="https://files.afu.se/Downloads/Transcriptions/Fade%20to%20Black%20(Jimmy%20Church)/" xr:uid="{00000000-0004-0000-0000-000049020000}"/>
    <hyperlink ref="C295" r:id="rId587" xr:uid="{00000000-0004-0000-0000-00004A020000}"/>
    <hyperlink ref="F295" r:id="rId588" display="https://files.afu.se/Downloads/Transcriptions/Fade%20to%20Black%20(Jimmy%20Church)/" xr:uid="{00000000-0004-0000-0000-00004B020000}"/>
    <hyperlink ref="C296" r:id="rId589" xr:uid="{00000000-0004-0000-0000-00004C020000}"/>
    <hyperlink ref="F296" r:id="rId590" display="https://files.afu.se/Downloads/Transcriptions/Fade%20to%20Black%20(Jimmy%20Church)/" xr:uid="{00000000-0004-0000-0000-00004D020000}"/>
    <hyperlink ref="C297" r:id="rId591" xr:uid="{00000000-0004-0000-0000-00004E020000}"/>
    <hyperlink ref="F297" r:id="rId592" display="https://files.afu.se/Downloads/Transcriptions/Fade%20to%20Black%20(Jimmy%20Church)/" xr:uid="{00000000-0004-0000-0000-00004F020000}"/>
    <hyperlink ref="C298" r:id="rId593" xr:uid="{00000000-0004-0000-0000-000050020000}"/>
    <hyperlink ref="F298" r:id="rId594" display="https://files.afu.se/Downloads/Transcriptions/Fade%20to%20Black%20(Jimmy%20Church)/" xr:uid="{00000000-0004-0000-0000-000051020000}"/>
    <hyperlink ref="C299" r:id="rId595" xr:uid="{00000000-0004-0000-0000-000052020000}"/>
    <hyperlink ref="F299" r:id="rId596" display="https://files.afu.se/Downloads/Transcriptions/Fade%20to%20Black%20(Jimmy%20Church)/" xr:uid="{00000000-0004-0000-0000-000053020000}"/>
    <hyperlink ref="C300" r:id="rId597" xr:uid="{00000000-0004-0000-0000-000054020000}"/>
    <hyperlink ref="F300" r:id="rId598" display="https://files.afu.se/Downloads/Transcriptions/Fade%20to%20Black%20(Jimmy%20Church)/" xr:uid="{00000000-0004-0000-0000-000055020000}"/>
    <hyperlink ref="C301" r:id="rId599" xr:uid="{00000000-0004-0000-0000-000056020000}"/>
    <hyperlink ref="F301" r:id="rId600" display="https://files.afu.se/Downloads/Transcriptions/Fade%20to%20Black%20(Jimmy%20Church)/" xr:uid="{00000000-0004-0000-0000-000057020000}"/>
    <hyperlink ref="C302" r:id="rId601" xr:uid="{00000000-0004-0000-0000-000058020000}"/>
    <hyperlink ref="F302" r:id="rId602" display="https://files.afu.se/Downloads/Transcriptions/Fade%20to%20Black%20(Jimmy%20Church)/" xr:uid="{00000000-0004-0000-0000-000059020000}"/>
    <hyperlink ref="C303" r:id="rId603" xr:uid="{00000000-0004-0000-0000-00005A020000}"/>
    <hyperlink ref="F303" r:id="rId604" display="https://files.afu.se/Downloads/Transcriptions/Fade%20to%20Black%20(Jimmy%20Church)/" xr:uid="{00000000-0004-0000-0000-00005B020000}"/>
    <hyperlink ref="C304" r:id="rId605" xr:uid="{00000000-0004-0000-0000-00005C020000}"/>
    <hyperlink ref="F304" r:id="rId606" display="https://files.afu.se/Downloads/Transcriptions/Fade%20to%20Black%20(Jimmy%20Church)/" xr:uid="{00000000-0004-0000-0000-00005D020000}"/>
    <hyperlink ref="C305" r:id="rId607" xr:uid="{00000000-0004-0000-0000-00005E020000}"/>
    <hyperlink ref="F305" r:id="rId608" display="https://files.afu.se/Downloads/Transcriptions/Fade%20to%20Black%20(Jimmy%20Church)/" xr:uid="{00000000-0004-0000-0000-00005F020000}"/>
    <hyperlink ref="C306" r:id="rId609" xr:uid="{00000000-0004-0000-0000-000060020000}"/>
    <hyperlink ref="F306" r:id="rId610" display="https://files.afu.se/Downloads/Transcriptions/Fade%20to%20Black%20(Jimmy%20Church)/" xr:uid="{00000000-0004-0000-0000-000061020000}"/>
    <hyperlink ref="C307" r:id="rId611" xr:uid="{00000000-0004-0000-0000-000062020000}"/>
    <hyperlink ref="F307" r:id="rId612" display="https://files.afu.se/Downloads/Transcriptions/Fade%20to%20Black%20(Jimmy%20Church)/" xr:uid="{00000000-0004-0000-0000-000063020000}"/>
    <hyperlink ref="C308" r:id="rId613" xr:uid="{00000000-0004-0000-0000-000064020000}"/>
    <hyperlink ref="F308" r:id="rId614" display="https://files.afu.se/Downloads/Transcriptions/Fade%20to%20Black%20(Jimmy%20Church)/" xr:uid="{00000000-0004-0000-0000-000065020000}"/>
    <hyperlink ref="C309" r:id="rId615" xr:uid="{00000000-0004-0000-0000-000066020000}"/>
    <hyperlink ref="F309" r:id="rId616" display="https://files.afu.se/Downloads/Transcriptions/Fade%20to%20Black%20(Jimmy%20Church)/" xr:uid="{00000000-0004-0000-0000-000067020000}"/>
    <hyperlink ref="C310" r:id="rId617" xr:uid="{00000000-0004-0000-0000-000068020000}"/>
    <hyperlink ref="F310" r:id="rId618" display="https://files.afu.se/Downloads/Transcriptions/Fade%20to%20Black%20(Jimmy%20Church)/" xr:uid="{00000000-0004-0000-0000-000069020000}"/>
    <hyperlink ref="C311" r:id="rId619" xr:uid="{00000000-0004-0000-0000-00006A020000}"/>
    <hyperlink ref="F311" r:id="rId620" display="https://files.afu.se/Downloads/Transcriptions/Fade%20to%20Black%20(Jimmy%20Church)/" xr:uid="{00000000-0004-0000-0000-00006B020000}"/>
    <hyperlink ref="C312" r:id="rId621" xr:uid="{00000000-0004-0000-0000-00006C020000}"/>
    <hyperlink ref="F312" r:id="rId622" display="https://files.afu.se/Downloads/Transcriptions/Fade%20to%20Black%20(Jimmy%20Church)/" xr:uid="{00000000-0004-0000-0000-00006D020000}"/>
    <hyperlink ref="C313" r:id="rId623" xr:uid="{00000000-0004-0000-0000-00006E020000}"/>
    <hyperlink ref="F313" r:id="rId624" display="https://files.afu.se/Downloads/Transcriptions/Fade%20to%20Black%20(Jimmy%20Church)/" xr:uid="{00000000-0004-0000-0000-00006F020000}"/>
    <hyperlink ref="C314" r:id="rId625" xr:uid="{00000000-0004-0000-0000-000070020000}"/>
    <hyperlink ref="F314" r:id="rId626" display="https://files.afu.se/Downloads/Transcriptions/Fade%20to%20Black%20(Jimmy%20Church)/" xr:uid="{00000000-0004-0000-0000-000071020000}"/>
    <hyperlink ref="C315" r:id="rId627" xr:uid="{00000000-0004-0000-0000-000072020000}"/>
    <hyperlink ref="F315" r:id="rId628" display="https://files.afu.se/Downloads/Transcriptions/Fade%20to%20Black%20(Jimmy%20Church)/" xr:uid="{00000000-0004-0000-0000-000073020000}"/>
    <hyperlink ref="C316" r:id="rId629" xr:uid="{00000000-0004-0000-0000-000074020000}"/>
    <hyperlink ref="F316" r:id="rId630" display="https://files.afu.se/Downloads/Transcriptions/Fade%20to%20Black%20(Jimmy%20Church)/" xr:uid="{00000000-0004-0000-0000-000075020000}"/>
    <hyperlink ref="C317" r:id="rId631" xr:uid="{00000000-0004-0000-0000-000076020000}"/>
    <hyperlink ref="F317" r:id="rId632" display="https://files.afu.se/Downloads/Transcriptions/Fade%20to%20Black%20(Jimmy%20Church)/" xr:uid="{00000000-0004-0000-0000-000077020000}"/>
    <hyperlink ref="C318" r:id="rId633" xr:uid="{00000000-0004-0000-0000-000078020000}"/>
    <hyperlink ref="F318" r:id="rId634" display="https://files.afu.se/Downloads/Transcriptions/Fade%20to%20Black%20(Jimmy%20Church)/" xr:uid="{00000000-0004-0000-0000-000079020000}"/>
    <hyperlink ref="C319" r:id="rId635" xr:uid="{00000000-0004-0000-0000-00007A020000}"/>
    <hyperlink ref="F319" r:id="rId636" display="https://files.afu.se/Downloads/Transcriptions/Fade%20to%20Black%20(Jimmy%20Church)/" xr:uid="{00000000-0004-0000-0000-00007B020000}"/>
    <hyperlink ref="C320" r:id="rId637" xr:uid="{00000000-0004-0000-0000-00007C020000}"/>
    <hyperlink ref="F320" r:id="rId638" display="https://files.afu.se/Downloads/Transcriptions/Fade%20to%20Black%20(Jimmy%20Church)/" xr:uid="{00000000-0004-0000-0000-00007D020000}"/>
    <hyperlink ref="C321" r:id="rId639" xr:uid="{00000000-0004-0000-0000-00007E020000}"/>
    <hyperlink ref="F321" r:id="rId640" display="https://files.afu.se/Downloads/Transcriptions/Fade%20to%20Black%20(Jimmy%20Church)/" xr:uid="{00000000-0004-0000-0000-00007F020000}"/>
    <hyperlink ref="C322" r:id="rId641" xr:uid="{00000000-0004-0000-0000-000080020000}"/>
    <hyperlink ref="F322" r:id="rId642" display="https://files.afu.se/Downloads/Transcriptions/Fade%20to%20Black%20(Jimmy%20Church)/" xr:uid="{00000000-0004-0000-0000-000081020000}"/>
    <hyperlink ref="C323" r:id="rId643" xr:uid="{00000000-0004-0000-0000-000082020000}"/>
    <hyperlink ref="F323" r:id="rId644" display="https://files.afu.se/Downloads/Transcriptions/Fade%20to%20Black%20(Jimmy%20Church)/" xr:uid="{00000000-0004-0000-0000-000083020000}"/>
    <hyperlink ref="C324" r:id="rId645" xr:uid="{00000000-0004-0000-0000-000084020000}"/>
    <hyperlink ref="F324" r:id="rId646" display="https://files.afu.se/Downloads/Transcriptions/Fade%20to%20Black%20(Jimmy%20Church)/" xr:uid="{00000000-0004-0000-0000-000085020000}"/>
    <hyperlink ref="C325" r:id="rId647" xr:uid="{00000000-0004-0000-0000-000086020000}"/>
    <hyperlink ref="F325" r:id="rId648" display="https://files.afu.se/Downloads/Transcriptions/Fade%20to%20Black%20(Jimmy%20Church)/" xr:uid="{00000000-0004-0000-0000-000087020000}"/>
    <hyperlink ref="C326" r:id="rId649" xr:uid="{00000000-0004-0000-0000-000088020000}"/>
    <hyperlink ref="F326" r:id="rId650" display="https://files.afu.se/Downloads/Transcriptions/Fade%20to%20Black%20(Jimmy%20Church)/" xr:uid="{00000000-0004-0000-0000-000089020000}"/>
    <hyperlink ref="C327" r:id="rId651" xr:uid="{00000000-0004-0000-0000-00008A020000}"/>
    <hyperlink ref="F327" r:id="rId652" display="https://files.afu.se/Downloads/Transcriptions/Fade%20to%20Black%20(Jimmy%20Church)/" xr:uid="{00000000-0004-0000-0000-00008B020000}"/>
    <hyperlink ref="C328" r:id="rId653" xr:uid="{00000000-0004-0000-0000-00008C020000}"/>
    <hyperlink ref="F328" r:id="rId654" display="https://files.afu.se/Downloads/Transcriptions/Fade%20to%20Black%20(Jimmy%20Church)/" xr:uid="{00000000-0004-0000-0000-00008D020000}"/>
    <hyperlink ref="C329" r:id="rId655" xr:uid="{00000000-0004-0000-0000-00008E020000}"/>
    <hyperlink ref="F329" r:id="rId656" display="https://files.afu.se/Downloads/Transcriptions/Fade%20to%20Black%20(Jimmy%20Church)/" xr:uid="{00000000-0004-0000-0000-00008F020000}"/>
    <hyperlink ref="C330" r:id="rId657" xr:uid="{00000000-0004-0000-0000-000090020000}"/>
    <hyperlink ref="F330" r:id="rId658" display="https://files.afu.se/Downloads/Transcriptions/Fade%20to%20Black%20(Jimmy%20Church)/" xr:uid="{00000000-0004-0000-0000-000091020000}"/>
    <hyperlink ref="C331" r:id="rId659" xr:uid="{00000000-0004-0000-0000-000092020000}"/>
    <hyperlink ref="F331" r:id="rId660" display="https://files.afu.se/Downloads/Transcriptions/Fade%20to%20Black%20(Jimmy%20Church)/" xr:uid="{00000000-0004-0000-0000-000093020000}"/>
    <hyperlink ref="C332" r:id="rId661" xr:uid="{00000000-0004-0000-0000-000094020000}"/>
    <hyperlink ref="F332" r:id="rId662" display="https://files.afu.se/Downloads/Transcriptions/Fade%20to%20Black%20(Jimmy%20Church)/" xr:uid="{00000000-0004-0000-0000-000095020000}"/>
    <hyperlink ref="C333" r:id="rId663" xr:uid="{00000000-0004-0000-0000-000096020000}"/>
    <hyperlink ref="F333" r:id="rId664" display="https://files.afu.se/Downloads/Transcriptions/Fade%20to%20Black%20(Jimmy%20Church)/" xr:uid="{00000000-0004-0000-0000-000097020000}"/>
    <hyperlink ref="C334" r:id="rId665" xr:uid="{00000000-0004-0000-0000-000098020000}"/>
    <hyperlink ref="F334" r:id="rId666" display="https://files.afu.se/Downloads/Transcriptions/Fade%20to%20Black%20(Jimmy%20Church)/" xr:uid="{00000000-0004-0000-0000-000099020000}"/>
    <hyperlink ref="C335" r:id="rId667" xr:uid="{00000000-0004-0000-0000-00009A020000}"/>
    <hyperlink ref="F335" r:id="rId668" display="https://files.afu.se/Downloads/Transcriptions/Fade%20to%20Black%20(Jimmy%20Church)/" xr:uid="{00000000-0004-0000-0000-00009B020000}"/>
    <hyperlink ref="C336" r:id="rId669" xr:uid="{00000000-0004-0000-0000-00009C020000}"/>
    <hyperlink ref="F336" r:id="rId670" display="https://files.afu.se/Downloads/Transcriptions/Fade%20to%20Black%20(Jimmy%20Church)/" xr:uid="{00000000-0004-0000-0000-00009D020000}"/>
    <hyperlink ref="C337" r:id="rId671" xr:uid="{00000000-0004-0000-0000-00009E020000}"/>
    <hyperlink ref="F337" r:id="rId672" display="https://files.afu.se/Downloads/Transcriptions/Fade%20to%20Black%20(Jimmy%20Church)/" xr:uid="{00000000-0004-0000-0000-00009F020000}"/>
    <hyperlink ref="C338" r:id="rId673" xr:uid="{00000000-0004-0000-0000-0000A0020000}"/>
    <hyperlink ref="F338" r:id="rId674" display="https://files.afu.se/Downloads/Transcriptions/Fade%20to%20Black%20(Jimmy%20Church)/" xr:uid="{00000000-0004-0000-0000-0000A1020000}"/>
    <hyperlink ref="C339" r:id="rId675" xr:uid="{00000000-0004-0000-0000-0000A2020000}"/>
    <hyperlink ref="F339" r:id="rId676" display="https://files.afu.se/Downloads/Transcriptions/Fade%20to%20Black%20(Jimmy%20Church)/" xr:uid="{00000000-0004-0000-0000-0000A3020000}"/>
    <hyperlink ref="C340" r:id="rId677" xr:uid="{00000000-0004-0000-0000-0000A4020000}"/>
    <hyperlink ref="F340" r:id="rId678" display="https://files.afu.se/Downloads/Transcriptions/Fade%20to%20Black%20(Jimmy%20Church)/" xr:uid="{00000000-0004-0000-0000-0000A5020000}"/>
    <hyperlink ref="C341" r:id="rId679" xr:uid="{00000000-0004-0000-0000-0000A6020000}"/>
    <hyperlink ref="F341" r:id="rId680" display="https://files.afu.se/Downloads/Transcriptions/Fade%20to%20Black%20(Jimmy%20Church)/" xr:uid="{00000000-0004-0000-0000-0000A7020000}"/>
    <hyperlink ref="C342" r:id="rId681" xr:uid="{00000000-0004-0000-0000-0000A8020000}"/>
    <hyperlink ref="F342" r:id="rId682" display="https://files.afu.se/Downloads/Transcriptions/Fade%20to%20Black%20(Jimmy%20Church)/" xr:uid="{00000000-0004-0000-0000-0000A9020000}"/>
    <hyperlink ref="C343" r:id="rId683" xr:uid="{00000000-0004-0000-0000-0000AA020000}"/>
    <hyperlink ref="F343" r:id="rId684" display="https://files.afu.se/Downloads/Transcriptions/Fade%20to%20Black%20(Jimmy%20Church)/" xr:uid="{00000000-0004-0000-0000-0000AB020000}"/>
    <hyperlink ref="C344" r:id="rId685" xr:uid="{00000000-0004-0000-0000-0000AC020000}"/>
    <hyperlink ref="F344" r:id="rId686" display="https://files.afu.se/Downloads/Transcriptions/Fade%20to%20Black%20(Jimmy%20Church)/" xr:uid="{00000000-0004-0000-0000-0000AD020000}"/>
    <hyperlink ref="C345" r:id="rId687" xr:uid="{00000000-0004-0000-0000-0000AE020000}"/>
    <hyperlink ref="F345" r:id="rId688" display="https://files.afu.se/Downloads/Transcriptions/Fade%20to%20Black%20(Jimmy%20Church)/" xr:uid="{00000000-0004-0000-0000-0000AF020000}"/>
    <hyperlink ref="C346" r:id="rId689" xr:uid="{00000000-0004-0000-0000-0000B0020000}"/>
    <hyperlink ref="F346" r:id="rId690" display="https://files.afu.se/Downloads/Transcriptions/Fade%20to%20Black%20(Jimmy%20Church)/" xr:uid="{00000000-0004-0000-0000-0000B1020000}"/>
    <hyperlink ref="C347" r:id="rId691" xr:uid="{00000000-0004-0000-0000-0000B2020000}"/>
    <hyperlink ref="F347" r:id="rId692" display="https://files.afu.se/Downloads/Transcriptions/Fade%20to%20Black%20(Jimmy%20Church)/" xr:uid="{00000000-0004-0000-0000-0000B3020000}"/>
    <hyperlink ref="C348" r:id="rId693" xr:uid="{00000000-0004-0000-0000-0000B4020000}"/>
    <hyperlink ref="F348" r:id="rId694" display="https://files.afu.se/Downloads/Transcriptions/Fade%20to%20Black%20(Jimmy%20Church)/" xr:uid="{00000000-0004-0000-0000-0000B5020000}"/>
    <hyperlink ref="C349" r:id="rId695" xr:uid="{00000000-0004-0000-0000-0000B6020000}"/>
    <hyperlink ref="F349" r:id="rId696" display="https://files.afu.se/Downloads/Transcriptions/Fade%20to%20Black%20(Jimmy%20Church)/" xr:uid="{00000000-0004-0000-0000-0000B7020000}"/>
    <hyperlink ref="C350" r:id="rId697" xr:uid="{00000000-0004-0000-0000-0000B8020000}"/>
    <hyperlink ref="F350" r:id="rId698" display="https://files.afu.se/Downloads/Transcriptions/Fade%20to%20Black%20(Jimmy%20Church)/" xr:uid="{00000000-0004-0000-0000-0000B9020000}"/>
    <hyperlink ref="C351" r:id="rId699" xr:uid="{00000000-0004-0000-0000-0000BA020000}"/>
    <hyperlink ref="F351" r:id="rId700" display="https://files.afu.se/Downloads/Transcriptions/Fade%20to%20Black%20(Jimmy%20Church)/" xr:uid="{00000000-0004-0000-0000-0000BB020000}"/>
    <hyperlink ref="C352" r:id="rId701" xr:uid="{00000000-0004-0000-0000-0000BC020000}"/>
    <hyperlink ref="F352" r:id="rId702" display="https://files.afu.se/Downloads/Transcriptions/Fade%20to%20Black%20(Jimmy%20Church)/" xr:uid="{00000000-0004-0000-0000-0000BD020000}"/>
    <hyperlink ref="C353" r:id="rId703" xr:uid="{00000000-0004-0000-0000-0000BE020000}"/>
    <hyperlink ref="F353" r:id="rId704" display="https://files.afu.se/Downloads/Transcriptions/Fade%20to%20Black%20(Jimmy%20Church)/" xr:uid="{00000000-0004-0000-0000-0000BF020000}"/>
    <hyperlink ref="C354" r:id="rId705" xr:uid="{00000000-0004-0000-0000-0000C0020000}"/>
    <hyperlink ref="F354" r:id="rId706" display="https://files.afu.se/Downloads/Transcriptions/Fade%20to%20Black%20(Jimmy%20Church)/" xr:uid="{00000000-0004-0000-0000-0000C1020000}"/>
    <hyperlink ref="C355" r:id="rId707" xr:uid="{00000000-0004-0000-0000-0000C2020000}"/>
    <hyperlink ref="F355" r:id="rId708" display="https://files.afu.se/Downloads/Transcriptions/Fade%20to%20Black%20(Jimmy%20Church)/" xr:uid="{00000000-0004-0000-0000-0000C3020000}"/>
    <hyperlink ref="C356" r:id="rId709" xr:uid="{00000000-0004-0000-0000-0000C4020000}"/>
    <hyperlink ref="F356" r:id="rId710" display="https://files.afu.se/Downloads/Transcriptions/Fade%20to%20Black%20(Jimmy%20Church)/" xr:uid="{00000000-0004-0000-0000-0000C5020000}"/>
    <hyperlink ref="C357" r:id="rId711" xr:uid="{00000000-0004-0000-0000-0000C6020000}"/>
    <hyperlink ref="F357" r:id="rId712" display="https://files.afu.se/Downloads/Transcriptions/Fade%20to%20Black%20(Jimmy%20Church)/" xr:uid="{00000000-0004-0000-0000-0000C7020000}"/>
    <hyperlink ref="C358" r:id="rId713" xr:uid="{00000000-0004-0000-0000-0000C8020000}"/>
    <hyperlink ref="F358" r:id="rId714" display="https://files.afu.se/Downloads/Transcriptions/Fade%20to%20Black%20(Jimmy%20Church)/" xr:uid="{00000000-0004-0000-0000-0000C9020000}"/>
    <hyperlink ref="C359" r:id="rId715" xr:uid="{00000000-0004-0000-0000-0000CA020000}"/>
    <hyperlink ref="F359" r:id="rId716" display="https://files.afu.se/Downloads/Transcriptions/Fade%20to%20Black%20(Jimmy%20Church)/" xr:uid="{00000000-0004-0000-0000-0000CB020000}"/>
    <hyperlink ref="C360" r:id="rId717" xr:uid="{00000000-0004-0000-0000-0000CC020000}"/>
    <hyperlink ref="F360" r:id="rId718" display="https://files.afu.se/Downloads/Transcriptions/Fade%20to%20Black%20(Jimmy%20Church)/" xr:uid="{00000000-0004-0000-0000-0000CD020000}"/>
    <hyperlink ref="C361" r:id="rId719" xr:uid="{00000000-0004-0000-0000-0000CE020000}"/>
    <hyperlink ref="F361" r:id="rId720" display="https://files.afu.se/Downloads/Transcriptions/Fade%20to%20Black%20(Jimmy%20Church)/" xr:uid="{00000000-0004-0000-0000-0000CF020000}"/>
    <hyperlink ref="C362" r:id="rId721" xr:uid="{00000000-0004-0000-0000-0000D0020000}"/>
    <hyperlink ref="F362" r:id="rId722" display="https://files.afu.se/Downloads/Transcriptions/Fade%20to%20Black%20(Jimmy%20Church)/" xr:uid="{00000000-0004-0000-0000-0000D1020000}"/>
    <hyperlink ref="C363" r:id="rId723" xr:uid="{00000000-0004-0000-0000-0000D2020000}"/>
    <hyperlink ref="F363" r:id="rId724" display="https://files.afu.se/Downloads/Transcriptions/Fade%20to%20Black%20(Jimmy%20Church)/" xr:uid="{00000000-0004-0000-0000-0000D3020000}"/>
    <hyperlink ref="C364" r:id="rId725" xr:uid="{00000000-0004-0000-0000-0000D4020000}"/>
    <hyperlink ref="F364" r:id="rId726" display="https://files.afu.se/Downloads/Transcriptions/Fade%20to%20Black%20(Jimmy%20Church)/" xr:uid="{00000000-0004-0000-0000-0000D5020000}"/>
    <hyperlink ref="C365" r:id="rId727" xr:uid="{00000000-0004-0000-0000-0000D6020000}"/>
    <hyperlink ref="F365" r:id="rId728" display="https://files.afu.se/Downloads/Transcriptions/Fade%20to%20Black%20(Jimmy%20Church)/" xr:uid="{00000000-0004-0000-0000-0000D7020000}"/>
    <hyperlink ref="C366" r:id="rId729" xr:uid="{00000000-0004-0000-0000-0000D8020000}"/>
    <hyperlink ref="F366" r:id="rId730" display="https://files.afu.se/Downloads/Transcriptions/Fade%20to%20Black%20(Jimmy%20Church)/" xr:uid="{00000000-0004-0000-0000-0000D9020000}"/>
    <hyperlink ref="C367" r:id="rId731" xr:uid="{00000000-0004-0000-0000-0000DA020000}"/>
    <hyperlink ref="F367" r:id="rId732" display="https://files.afu.se/Downloads/Transcriptions/Fade%20to%20Black%20(Jimmy%20Church)/" xr:uid="{00000000-0004-0000-0000-0000DB020000}"/>
    <hyperlink ref="C368" r:id="rId733" xr:uid="{00000000-0004-0000-0000-0000DC020000}"/>
    <hyperlink ref="F368" r:id="rId734" display="https://files.afu.se/Downloads/Transcriptions/Fade%20to%20Black%20(Jimmy%20Church)/" xr:uid="{00000000-0004-0000-0000-0000DD020000}"/>
    <hyperlink ref="C369" r:id="rId735" xr:uid="{00000000-0004-0000-0000-0000DE020000}"/>
    <hyperlink ref="F369" r:id="rId736" display="https://files.afu.se/Downloads/Transcriptions/Fade%20to%20Black%20(Jimmy%20Church)/" xr:uid="{00000000-0004-0000-0000-0000DF020000}"/>
    <hyperlink ref="C370" r:id="rId737" xr:uid="{00000000-0004-0000-0000-0000E0020000}"/>
    <hyperlink ref="F370" r:id="rId738" display="https://files.afu.se/Downloads/Transcriptions/Fade%20to%20Black%20(Jimmy%20Church)/" xr:uid="{00000000-0004-0000-0000-0000E1020000}"/>
    <hyperlink ref="C371" r:id="rId739" xr:uid="{00000000-0004-0000-0000-0000E2020000}"/>
    <hyperlink ref="F371" r:id="rId740" display="https://files.afu.se/Downloads/Transcriptions/Fade%20to%20Black%20(Jimmy%20Church)/" xr:uid="{00000000-0004-0000-0000-0000E3020000}"/>
    <hyperlink ref="C372" r:id="rId741" xr:uid="{00000000-0004-0000-0000-0000E4020000}"/>
    <hyperlink ref="F372" r:id="rId742" display="https://files.afu.se/Downloads/Transcriptions/Fade%20to%20Black%20(Jimmy%20Church)/" xr:uid="{00000000-0004-0000-0000-0000E5020000}"/>
    <hyperlink ref="C373" r:id="rId743" xr:uid="{00000000-0004-0000-0000-0000E6020000}"/>
    <hyperlink ref="F373" r:id="rId744" display="https://files.afu.se/Downloads/Transcriptions/Fade%20to%20Black%20(Jimmy%20Church)/" xr:uid="{00000000-0004-0000-0000-0000E7020000}"/>
    <hyperlink ref="C374" r:id="rId745" xr:uid="{00000000-0004-0000-0000-0000E8020000}"/>
    <hyperlink ref="F374" r:id="rId746" display="https://files.afu.se/Downloads/Transcriptions/Fade%20to%20Black%20(Jimmy%20Church)/" xr:uid="{00000000-0004-0000-0000-0000E9020000}"/>
    <hyperlink ref="C375" r:id="rId747" xr:uid="{00000000-0004-0000-0000-0000EA020000}"/>
    <hyperlink ref="F375" r:id="rId748" display="https://files.afu.se/Downloads/Transcriptions/Fade%20to%20Black%20(Jimmy%20Church)/" xr:uid="{00000000-0004-0000-0000-0000EB020000}"/>
    <hyperlink ref="C376" r:id="rId749" xr:uid="{00000000-0004-0000-0000-0000EC020000}"/>
    <hyperlink ref="F376" r:id="rId750" display="https://files.afu.se/Downloads/Transcriptions/Fade%20to%20Black%20(Jimmy%20Church)/" xr:uid="{00000000-0004-0000-0000-0000ED020000}"/>
    <hyperlink ref="C377" r:id="rId751" xr:uid="{00000000-0004-0000-0000-0000EE020000}"/>
    <hyperlink ref="F377" r:id="rId752" display="https://files.afu.se/Downloads/Transcriptions/Fade%20to%20Black%20(Jimmy%20Church)/" xr:uid="{00000000-0004-0000-0000-0000EF020000}"/>
    <hyperlink ref="C378" r:id="rId753" xr:uid="{00000000-0004-0000-0000-0000F0020000}"/>
    <hyperlink ref="F378" r:id="rId754" display="https://files.afu.se/Downloads/Transcriptions/Fade%20to%20Black%20(Jimmy%20Church)/" xr:uid="{00000000-0004-0000-0000-0000F1020000}"/>
    <hyperlink ref="C379" r:id="rId755" xr:uid="{00000000-0004-0000-0000-0000F2020000}"/>
    <hyperlink ref="F379" r:id="rId756" display="https://files.afu.se/Downloads/Transcriptions/Fade%20to%20Black%20(Jimmy%20Church)/" xr:uid="{00000000-0004-0000-0000-0000F3020000}"/>
    <hyperlink ref="C380" r:id="rId757" xr:uid="{00000000-0004-0000-0000-0000F4020000}"/>
    <hyperlink ref="F380" r:id="rId758" display="https://files.afu.se/Downloads/Transcriptions/Fade%20to%20Black%20(Jimmy%20Church)/" xr:uid="{00000000-0004-0000-0000-0000F5020000}"/>
    <hyperlink ref="C381" r:id="rId759" xr:uid="{00000000-0004-0000-0000-0000F6020000}"/>
    <hyperlink ref="F381" r:id="rId760" display="https://files.afu.se/Downloads/Transcriptions/Fade%20to%20Black%20(Jimmy%20Church)/" xr:uid="{00000000-0004-0000-0000-0000F7020000}"/>
    <hyperlink ref="C382" r:id="rId761" xr:uid="{00000000-0004-0000-0000-0000F8020000}"/>
    <hyperlink ref="F382" r:id="rId762" display="https://files.afu.se/Downloads/Transcriptions/Fade%20to%20Black%20(Jimmy%20Church)/" xr:uid="{00000000-0004-0000-0000-0000F9020000}"/>
    <hyperlink ref="C383" r:id="rId763" xr:uid="{00000000-0004-0000-0000-0000FA020000}"/>
    <hyperlink ref="F383" r:id="rId764" display="https://files.afu.se/Downloads/Transcriptions/Fade%20to%20Black%20(Jimmy%20Church)/" xr:uid="{00000000-0004-0000-0000-0000FB020000}"/>
    <hyperlink ref="C384" r:id="rId765" xr:uid="{00000000-0004-0000-0000-0000FC020000}"/>
    <hyperlink ref="F384" r:id="rId766" display="https://files.afu.se/Downloads/Transcriptions/Fade%20to%20Black%20(Jimmy%20Church)/" xr:uid="{00000000-0004-0000-0000-0000FD020000}"/>
    <hyperlink ref="C385" r:id="rId767" xr:uid="{00000000-0004-0000-0000-0000FE020000}"/>
    <hyperlink ref="F385" r:id="rId768" display="https://files.afu.se/Downloads/Transcriptions/Fade%20to%20Black%20(Jimmy%20Church)/" xr:uid="{00000000-0004-0000-0000-0000FF020000}"/>
    <hyperlink ref="C386" r:id="rId769" xr:uid="{00000000-0004-0000-0000-000000030000}"/>
    <hyperlink ref="F386" r:id="rId770" display="https://files.afu.se/Downloads/Transcriptions/Fade%20to%20Black%20(Jimmy%20Church)/" xr:uid="{00000000-0004-0000-0000-000001030000}"/>
    <hyperlink ref="C387" r:id="rId771" xr:uid="{00000000-0004-0000-0000-000002030000}"/>
    <hyperlink ref="F387" r:id="rId772" display="https://files.afu.se/Downloads/Transcriptions/Fade%20to%20Black%20(Jimmy%20Church)/" xr:uid="{00000000-0004-0000-0000-000003030000}"/>
    <hyperlink ref="C388" r:id="rId773" xr:uid="{00000000-0004-0000-0000-000004030000}"/>
    <hyperlink ref="F388" r:id="rId774" display="https://files.afu.se/Downloads/Transcriptions/Fade%20to%20Black%20(Jimmy%20Church)/" xr:uid="{00000000-0004-0000-0000-000005030000}"/>
    <hyperlink ref="C389" r:id="rId775" xr:uid="{00000000-0004-0000-0000-000006030000}"/>
    <hyperlink ref="F389" r:id="rId776" display="https://files.afu.se/Downloads/Transcriptions/Fade%20to%20Black%20(Jimmy%20Church)/" xr:uid="{00000000-0004-0000-0000-000007030000}"/>
    <hyperlink ref="C390" r:id="rId777" xr:uid="{00000000-0004-0000-0000-000008030000}"/>
    <hyperlink ref="F390" r:id="rId778" display="https://files.afu.se/Downloads/Transcriptions/Fade%20to%20Black%20(Jimmy%20Church)/" xr:uid="{00000000-0004-0000-0000-000009030000}"/>
    <hyperlink ref="C391" r:id="rId779" xr:uid="{00000000-0004-0000-0000-00000A030000}"/>
    <hyperlink ref="F391" r:id="rId780" display="https://files.afu.se/Downloads/Transcriptions/Fade%20to%20Black%20(Jimmy%20Church)/" xr:uid="{00000000-0004-0000-0000-00000B030000}"/>
    <hyperlink ref="C392" r:id="rId781" xr:uid="{00000000-0004-0000-0000-00000C030000}"/>
    <hyperlink ref="F392" r:id="rId782" display="https://files.afu.se/Downloads/Transcriptions/Fade%20to%20Black%20(Jimmy%20Church)/" xr:uid="{00000000-0004-0000-0000-00000D030000}"/>
    <hyperlink ref="C393" r:id="rId783" xr:uid="{00000000-0004-0000-0000-00000E030000}"/>
    <hyperlink ref="F393" r:id="rId784" display="https://files.afu.se/Downloads/Transcriptions/Fade%20to%20Black%20(Jimmy%20Church)/" xr:uid="{00000000-0004-0000-0000-00000F030000}"/>
    <hyperlink ref="C394" r:id="rId785" xr:uid="{00000000-0004-0000-0000-000010030000}"/>
    <hyperlink ref="F394" r:id="rId786" display="https://files.afu.se/Downloads/Transcriptions/Fade%20to%20Black%20(Jimmy%20Church)/" xr:uid="{00000000-0004-0000-0000-000011030000}"/>
    <hyperlink ref="C395" r:id="rId787" xr:uid="{00000000-0004-0000-0000-000012030000}"/>
    <hyperlink ref="F395" r:id="rId788" display="https://files.afu.se/Downloads/Transcriptions/Fade%20to%20Black%20(Jimmy%20Church)/" xr:uid="{00000000-0004-0000-0000-000013030000}"/>
    <hyperlink ref="C396" r:id="rId789" xr:uid="{00000000-0004-0000-0000-000014030000}"/>
    <hyperlink ref="F396" r:id="rId790" display="https://files.afu.se/Downloads/Transcriptions/Fade%20to%20Black%20(Jimmy%20Church)/" xr:uid="{00000000-0004-0000-0000-000015030000}"/>
    <hyperlink ref="C397" r:id="rId791" xr:uid="{00000000-0004-0000-0000-000016030000}"/>
    <hyperlink ref="F397" r:id="rId792" display="https://files.afu.se/Downloads/Transcriptions/Fade%20to%20Black%20(Jimmy%20Church)/" xr:uid="{00000000-0004-0000-0000-000017030000}"/>
    <hyperlink ref="C398" r:id="rId793" xr:uid="{00000000-0004-0000-0000-000018030000}"/>
    <hyperlink ref="F398" r:id="rId794" display="https://files.afu.se/Downloads/Transcriptions/Fade%20to%20Black%20(Jimmy%20Church)/" xr:uid="{00000000-0004-0000-0000-000019030000}"/>
    <hyperlink ref="C399" r:id="rId795" xr:uid="{00000000-0004-0000-0000-00001A030000}"/>
    <hyperlink ref="F399" r:id="rId796" display="https://files.afu.se/Downloads/Transcriptions/Fade%20to%20Black%20(Jimmy%20Church)/" xr:uid="{00000000-0004-0000-0000-00001B030000}"/>
    <hyperlink ref="C400" r:id="rId797" xr:uid="{00000000-0004-0000-0000-00001C030000}"/>
    <hyperlink ref="F400" r:id="rId798" display="https://files.afu.se/Downloads/Transcriptions/Fade%20to%20Black%20(Jimmy%20Church)/" xr:uid="{00000000-0004-0000-0000-00001D030000}"/>
    <hyperlink ref="C401" r:id="rId799" xr:uid="{00000000-0004-0000-0000-00001E030000}"/>
    <hyperlink ref="F401" r:id="rId800" display="https://files.afu.se/Downloads/Transcriptions/Fade%20to%20Black%20(Jimmy%20Church)/" xr:uid="{00000000-0004-0000-0000-00001F030000}"/>
    <hyperlink ref="C402" r:id="rId801" xr:uid="{00000000-0004-0000-0000-000020030000}"/>
    <hyperlink ref="F402" r:id="rId802" display="https://files.afu.se/Downloads/Transcriptions/Fade%20to%20Black%20(Jimmy%20Church)/" xr:uid="{00000000-0004-0000-0000-000021030000}"/>
    <hyperlink ref="C403" r:id="rId803" xr:uid="{00000000-0004-0000-0000-000022030000}"/>
    <hyperlink ref="F403" r:id="rId804" display="https://files.afu.se/Downloads/Transcriptions/Fade%20to%20Black%20(Jimmy%20Church)/" xr:uid="{00000000-0004-0000-0000-000023030000}"/>
    <hyperlink ref="C404" r:id="rId805" xr:uid="{00000000-0004-0000-0000-000024030000}"/>
    <hyperlink ref="F404" r:id="rId806" display="https://files.afu.se/Downloads/Transcriptions/Fade%20to%20Black%20(Jimmy%20Church)/" xr:uid="{00000000-0004-0000-0000-000025030000}"/>
    <hyperlink ref="C405" r:id="rId807" xr:uid="{00000000-0004-0000-0000-000026030000}"/>
    <hyperlink ref="F405" r:id="rId808" display="https://files.afu.se/Downloads/Transcriptions/Fade%20to%20Black%20(Jimmy%20Church)/" xr:uid="{00000000-0004-0000-0000-000027030000}"/>
    <hyperlink ref="C406" r:id="rId809" xr:uid="{00000000-0004-0000-0000-000028030000}"/>
    <hyperlink ref="F406" r:id="rId810" display="https://files.afu.se/Downloads/Transcriptions/Fade%20to%20Black%20(Jimmy%20Church)/" xr:uid="{00000000-0004-0000-0000-000029030000}"/>
    <hyperlink ref="C407" r:id="rId811" xr:uid="{00000000-0004-0000-0000-00002A030000}"/>
    <hyperlink ref="F407" r:id="rId812" display="https://files.afu.se/Downloads/Transcriptions/Fade%20to%20Black%20(Jimmy%20Church)/" xr:uid="{00000000-0004-0000-0000-00002B030000}"/>
    <hyperlink ref="C408" r:id="rId813" xr:uid="{00000000-0004-0000-0000-00002C030000}"/>
    <hyperlink ref="F408" r:id="rId814" display="https://files.afu.se/Downloads/Transcriptions/Fade%20to%20Black%20(Jimmy%20Church)/" xr:uid="{00000000-0004-0000-0000-00002D030000}"/>
    <hyperlink ref="C409" r:id="rId815" xr:uid="{00000000-0004-0000-0000-00002E030000}"/>
    <hyperlink ref="F409" r:id="rId816" display="https://files.afu.se/Downloads/Transcriptions/Fade%20to%20Black%20(Jimmy%20Church)/" xr:uid="{00000000-0004-0000-0000-00002F030000}"/>
    <hyperlink ref="C410" r:id="rId817" xr:uid="{00000000-0004-0000-0000-000030030000}"/>
    <hyperlink ref="F410" r:id="rId818" display="https://files.afu.se/Downloads/Transcriptions/Fade%20to%20Black%20(Jimmy%20Church)/" xr:uid="{00000000-0004-0000-0000-000031030000}"/>
    <hyperlink ref="C411" r:id="rId819" xr:uid="{00000000-0004-0000-0000-000032030000}"/>
    <hyperlink ref="F411" r:id="rId820" display="https://files.afu.se/Downloads/Transcriptions/Fade%20to%20Black%20(Jimmy%20Church)/" xr:uid="{00000000-0004-0000-0000-000033030000}"/>
    <hyperlink ref="C412" r:id="rId821" xr:uid="{00000000-0004-0000-0000-000034030000}"/>
    <hyperlink ref="F412" r:id="rId822" display="https://files.afu.se/Downloads/Transcriptions/Fade%20to%20Black%20(Jimmy%20Church)/" xr:uid="{00000000-0004-0000-0000-000035030000}"/>
    <hyperlink ref="C413" r:id="rId823" xr:uid="{00000000-0004-0000-0000-000036030000}"/>
    <hyperlink ref="F413" r:id="rId824" display="https://files.afu.se/Downloads/Transcriptions/Fade%20to%20Black%20(Jimmy%20Church)/" xr:uid="{00000000-0004-0000-0000-000037030000}"/>
    <hyperlink ref="C414" r:id="rId825" xr:uid="{00000000-0004-0000-0000-000038030000}"/>
    <hyperlink ref="F414" r:id="rId826" display="https://files.afu.se/Downloads/Transcriptions/Fade%20to%20Black%20(Jimmy%20Church)/" xr:uid="{00000000-0004-0000-0000-000039030000}"/>
    <hyperlink ref="C415" r:id="rId827" xr:uid="{00000000-0004-0000-0000-00003A030000}"/>
    <hyperlink ref="F415" r:id="rId828" display="https://files.afu.se/Downloads/Transcriptions/Fade%20to%20Black%20(Jimmy%20Church)/" xr:uid="{00000000-0004-0000-0000-00003B030000}"/>
    <hyperlink ref="C416" r:id="rId829" xr:uid="{00000000-0004-0000-0000-00003C030000}"/>
    <hyperlink ref="F416" r:id="rId830" display="https://files.afu.se/Downloads/Transcriptions/Fade%20to%20Black%20(Jimmy%20Church)/" xr:uid="{00000000-0004-0000-0000-00003D030000}"/>
    <hyperlink ref="C417" r:id="rId831" xr:uid="{00000000-0004-0000-0000-00003E030000}"/>
    <hyperlink ref="F417" r:id="rId832" display="https://files.afu.se/Downloads/Transcriptions/Fade%20to%20Black%20(Jimmy%20Church)/" xr:uid="{00000000-0004-0000-0000-00003F030000}"/>
    <hyperlink ref="C418" r:id="rId833" xr:uid="{00000000-0004-0000-0000-000040030000}"/>
    <hyperlink ref="F418" r:id="rId834" display="https://files.afu.se/Downloads/Transcriptions/Fade%20to%20Black%20(Jimmy%20Church)/" xr:uid="{00000000-0004-0000-0000-000041030000}"/>
    <hyperlink ref="C419" r:id="rId835" xr:uid="{00000000-0004-0000-0000-000042030000}"/>
    <hyperlink ref="F419" r:id="rId836" display="https://files.afu.se/Downloads/Transcriptions/Fade%20to%20Black%20(Jimmy%20Church)/" xr:uid="{00000000-0004-0000-0000-000043030000}"/>
    <hyperlink ref="C420" r:id="rId837" xr:uid="{00000000-0004-0000-0000-000044030000}"/>
    <hyperlink ref="F420" r:id="rId838" display="https://files.afu.se/Downloads/Transcriptions/Fade%20to%20Black%20(Jimmy%20Church)/" xr:uid="{00000000-0004-0000-0000-000045030000}"/>
    <hyperlink ref="C421" r:id="rId839" xr:uid="{00000000-0004-0000-0000-000046030000}"/>
    <hyperlink ref="F421" r:id="rId840" display="https://files.afu.se/Downloads/Transcriptions/Fade%20to%20Black%20(Jimmy%20Church)/" xr:uid="{00000000-0004-0000-0000-000047030000}"/>
    <hyperlink ref="C422" r:id="rId841" xr:uid="{00000000-0004-0000-0000-000048030000}"/>
    <hyperlink ref="F422" r:id="rId842" display="https://files.afu.se/Downloads/Transcriptions/Fade%20to%20Black%20(Jimmy%20Church)/" xr:uid="{00000000-0004-0000-0000-000049030000}"/>
    <hyperlink ref="C423" r:id="rId843" xr:uid="{00000000-0004-0000-0000-00004A030000}"/>
    <hyperlink ref="F423" r:id="rId844" display="https://files.afu.se/Downloads/Transcriptions/Fade%20to%20Black%20(Jimmy%20Church)/" xr:uid="{00000000-0004-0000-0000-00004B030000}"/>
    <hyperlink ref="C424" r:id="rId845" xr:uid="{00000000-0004-0000-0000-00004C030000}"/>
    <hyperlink ref="F424" r:id="rId846" display="https://files.afu.se/Downloads/Transcriptions/Fade%20to%20Black%20(Jimmy%20Church)/" xr:uid="{00000000-0004-0000-0000-00004D030000}"/>
    <hyperlink ref="C425" r:id="rId847" xr:uid="{00000000-0004-0000-0000-00004E030000}"/>
    <hyperlink ref="F425" r:id="rId848" display="https://files.afu.se/Downloads/Transcriptions/Fade%20to%20Black%20(Jimmy%20Church)/" xr:uid="{00000000-0004-0000-0000-00004F030000}"/>
    <hyperlink ref="C426" r:id="rId849" xr:uid="{00000000-0004-0000-0000-000050030000}"/>
    <hyperlink ref="F426" r:id="rId850" display="https://files.afu.se/Downloads/Transcriptions/Fade%20to%20Black%20(Jimmy%20Church)/" xr:uid="{00000000-0004-0000-0000-000051030000}"/>
    <hyperlink ref="C427" r:id="rId851" xr:uid="{00000000-0004-0000-0000-000052030000}"/>
    <hyperlink ref="F427" r:id="rId852" display="https://files.afu.se/Downloads/Transcriptions/Fade%20to%20Black%20(Jimmy%20Church)/" xr:uid="{00000000-0004-0000-0000-000053030000}"/>
    <hyperlink ref="C428" r:id="rId853" xr:uid="{00000000-0004-0000-0000-000054030000}"/>
    <hyperlink ref="F428" r:id="rId854" display="https://files.afu.se/Downloads/Transcriptions/Fade%20to%20Black%20(Jimmy%20Church)/" xr:uid="{00000000-0004-0000-0000-000055030000}"/>
    <hyperlink ref="C429" r:id="rId855" xr:uid="{00000000-0004-0000-0000-000056030000}"/>
    <hyperlink ref="F429" r:id="rId856" display="https://files.afu.se/Downloads/Transcriptions/Fade%20to%20Black%20(Jimmy%20Church)/" xr:uid="{00000000-0004-0000-0000-000057030000}"/>
    <hyperlink ref="C430" r:id="rId857" xr:uid="{00000000-0004-0000-0000-000058030000}"/>
    <hyperlink ref="F430" r:id="rId858" display="https://files.afu.se/Downloads/Transcriptions/Fade%20to%20Black%20(Jimmy%20Church)/" xr:uid="{00000000-0004-0000-0000-000059030000}"/>
    <hyperlink ref="C431" r:id="rId859" xr:uid="{00000000-0004-0000-0000-00005A030000}"/>
    <hyperlink ref="F431" r:id="rId860" display="https://files.afu.se/Downloads/Transcriptions/Fade%20to%20Black%20(Jimmy%20Church)/" xr:uid="{00000000-0004-0000-0000-00005B030000}"/>
    <hyperlink ref="C432" r:id="rId861" xr:uid="{00000000-0004-0000-0000-00005C030000}"/>
    <hyperlink ref="F432" r:id="rId862" display="https://files.afu.se/Downloads/Transcriptions/Fade%20to%20Black%20(Jimmy%20Church)/" xr:uid="{00000000-0004-0000-0000-00005D030000}"/>
    <hyperlink ref="C433" r:id="rId863" xr:uid="{00000000-0004-0000-0000-00005E030000}"/>
    <hyperlink ref="F433" r:id="rId864" display="https://files.afu.se/Downloads/Transcriptions/Fade%20to%20Black%20(Jimmy%20Church)/" xr:uid="{00000000-0004-0000-0000-00005F030000}"/>
    <hyperlink ref="C434" r:id="rId865" xr:uid="{00000000-0004-0000-0000-000060030000}"/>
    <hyperlink ref="F434" r:id="rId866" display="https://files.afu.se/Downloads/Transcriptions/Fade%20to%20Black%20(Jimmy%20Church)/" xr:uid="{00000000-0004-0000-0000-000061030000}"/>
    <hyperlink ref="C435" r:id="rId867" xr:uid="{00000000-0004-0000-0000-000062030000}"/>
    <hyperlink ref="F435" r:id="rId868" display="https://files.afu.se/Downloads/Transcriptions/Fade%20to%20Black%20(Jimmy%20Church)/" xr:uid="{00000000-0004-0000-0000-000063030000}"/>
    <hyperlink ref="C436" r:id="rId869" xr:uid="{00000000-0004-0000-0000-000064030000}"/>
    <hyperlink ref="F436" r:id="rId870" display="https://files.afu.se/Downloads/Transcriptions/Fade%20to%20Black%20(Jimmy%20Church)/" xr:uid="{00000000-0004-0000-0000-000065030000}"/>
    <hyperlink ref="C437" r:id="rId871" xr:uid="{00000000-0004-0000-0000-000066030000}"/>
    <hyperlink ref="F437" r:id="rId872" display="https://files.afu.se/Downloads/Transcriptions/Fade%20to%20Black%20(Jimmy%20Church)/" xr:uid="{00000000-0004-0000-0000-000067030000}"/>
    <hyperlink ref="C438" r:id="rId873" xr:uid="{00000000-0004-0000-0000-000068030000}"/>
    <hyperlink ref="F438" r:id="rId874" display="https://files.afu.se/Downloads/Transcriptions/Fade%20to%20Black%20(Jimmy%20Church)/" xr:uid="{00000000-0004-0000-0000-000069030000}"/>
    <hyperlink ref="C439" r:id="rId875" xr:uid="{00000000-0004-0000-0000-00006A030000}"/>
    <hyperlink ref="F439" r:id="rId876" display="https://files.afu.se/Downloads/Transcriptions/Fade%20to%20Black%20(Jimmy%20Church)/" xr:uid="{00000000-0004-0000-0000-00006B030000}"/>
    <hyperlink ref="C440" r:id="rId877" xr:uid="{00000000-0004-0000-0000-00006C030000}"/>
    <hyperlink ref="F440" r:id="rId878" display="https://files.afu.se/Downloads/Transcriptions/Fade%20to%20Black%20(Jimmy%20Church)/" xr:uid="{00000000-0004-0000-0000-00006D030000}"/>
    <hyperlink ref="C441" r:id="rId879" xr:uid="{00000000-0004-0000-0000-00006E030000}"/>
    <hyperlink ref="F441" r:id="rId880" display="https://files.afu.se/Downloads/Transcriptions/Fade%20to%20Black%20(Jimmy%20Church)/" xr:uid="{00000000-0004-0000-0000-00006F030000}"/>
    <hyperlink ref="C442" r:id="rId881" xr:uid="{00000000-0004-0000-0000-000070030000}"/>
    <hyperlink ref="F442" r:id="rId882" display="https://files.afu.se/Downloads/Transcriptions/Fade%20to%20Black%20(Jimmy%20Church)/" xr:uid="{00000000-0004-0000-0000-000071030000}"/>
    <hyperlink ref="C443" r:id="rId883" xr:uid="{00000000-0004-0000-0000-000072030000}"/>
    <hyperlink ref="F443" r:id="rId884" display="https://files.afu.se/Downloads/Transcriptions/Fade%20to%20Black%20(Jimmy%20Church)/" xr:uid="{00000000-0004-0000-0000-000073030000}"/>
    <hyperlink ref="C444" r:id="rId885" xr:uid="{00000000-0004-0000-0000-000074030000}"/>
    <hyperlink ref="F444" r:id="rId886" display="https://files.afu.se/Downloads/Transcriptions/Fade%20to%20Black%20(Jimmy%20Church)/" xr:uid="{00000000-0004-0000-0000-000075030000}"/>
    <hyperlink ref="C445" r:id="rId887" xr:uid="{00000000-0004-0000-0000-000076030000}"/>
    <hyperlink ref="F445" r:id="rId888" display="https://files.afu.se/Downloads/Transcriptions/Fade%20to%20Black%20(Jimmy%20Church)/" xr:uid="{00000000-0004-0000-0000-000077030000}"/>
    <hyperlink ref="C446" r:id="rId889" xr:uid="{00000000-0004-0000-0000-000078030000}"/>
    <hyperlink ref="F446" r:id="rId890" display="https://files.afu.se/Downloads/Transcriptions/Fade%20to%20Black%20(Jimmy%20Church)/" xr:uid="{00000000-0004-0000-0000-000079030000}"/>
    <hyperlink ref="C447" r:id="rId891" xr:uid="{00000000-0004-0000-0000-00007A030000}"/>
    <hyperlink ref="F447" r:id="rId892" display="https://files.afu.se/Downloads/Transcriptions/Fade%20to%20Black%20(Jimmy%20Church)/" xr:uid="{00000000-0004-0000-0000-00007B030000}"/>
    <hyperlink ref="C448" r:id="rId893" xr:uid="{00000000-0004-0000-0000-00007C030000}"/>
    <hyperlink ref="F448" r:id="rId894" display="https://files.afu.se/Downloads/Transcriptions/Fade%20to%20Black%20(Jimmy%20Church)/" xr:uid="{00000000-0004-0000-0000-00007D030000}"/>
    <hyperlink ref="C449" r:id="rId895" xr:uid="{00000000-0004-0000-0000-00007E030000}"/>
    <hyperlink ref="F449" r:id="rId896" display="https://files.afu.se/Downloads/Transcriptions/Fade%20to%20Black%20(Jimmy%20Church)/" xr:uid="{00000000-0004-0000-0000-00007F030000}"/>
    <hyperlink ref="C450" r:id="rId897" xr:uid="{00000000-0004-0000-0000-000080030000}"/>
    <hyperlink ref="F450" r:id="rId898" display="https://files.afu.se/Downloads/Transcriptions/Fade%20to%20Black%20(Jimmy%20Church)/" xr:uid="{00000000-0004-0000-0000-000081030000}"/>
    <hyperlink ref="C451" r:id="rId899" xr:uid="{00000000-0004-0000-0000-000082030000}"/>
    <hyperlink ref="F451" r:id="rId900" display="https://files.afu.se/Downloads/Transcriptions/Fade%20to%20Black%20(Jimmy%20Church)/" xr:uid="{00000000-0004-0000-0000-000083030000}"/>
    <hyperlink ref="C452" r:id="rId901" xr:uid="{00000000-0004-0000-0000-000084030000}"/>
    <hyperlink ref="F452" r:id="rId902" display="https://files.afu.se/Downloads/Transcriptions/Fade%20to%20Black%20(Jimmy%20Church)/" xr:uid="{00000000-0004-0000-0000-000085030000}"/>
    <hyperlink ref="C453" r:id="rId903" xr:uid="{00000000-0004-0000-0000-000086030000}"/>
    <hyperlink ref="F453" r:id="rId904" display="https://files.afu.se/Downloads/Transcriptions/Fade%20to%20Black%20(Jimmy%20Church)/" xr:uid="{00000000-0004-0000-0000-000087030000}"/>
    <hyperlink ref="C454" r:id="rId905" xr:uid="{00000000-0004-0000-0000-000088030000}"/>
    <hyperlink ref="F454" r:id="rId906" display="https://files.afu.se/Downloads/Transcriptions/Fade%20to%20Black%20(Jimmy%20Church)/" xr:uid="{00000000-0004-0000-0000-000089030000}"/>
    <hyperlink ref="C455" r:id="rId907" xr:uid="{00000000-0004-0000-0000-00008A030000}"/>
    <hyperlink ref="F455" r:id="rId908" display="https://files.afu.se/Downloads/Transcriptions/Fade%20to%20Black%20(Jimmy%20Church)/" xr:uid="{00000000-0004-0000-0000-00008B030000}"/>
    <hyperlink ref="C456" r:id="rId909" xr:uid="{00000000-0004-0000-0000-00008C030000}"/>
    <hyperlink ref="F456" r:id="rId910" display="https://files.afu.se/Downloads/Transcriptions/Fade%20to%20Black%20(Jimmy%20Church)/" xr:uid="{00000000-0004-0000-0000-00008D030000}"/>
    <hyperlink ref="C457" r:id="rId911" xr:uid="{00000000-0004-0000-0000-00008E030000}"/>
    <hyperlink ref="F457" r:id="rId912" display="https://files.afu.se/Downloads/Transcriptions/Fade%20to%20Black%20(Jimmy%20Church)/" xr:uid="{00000000-0004-0000-0000-00008F030000}"/>
    <hyperlink ref="C458" r:id="rId913" xr:uid="{00000000-0004-0000-0000-000090030000}"/>
    <hyperlink ref="F458" r:id="rId914" display="https://files.afu.se/Downloads/Transcriptions/Fade%20to%20Black%20(Jimmy%20Church)/" xr:uid="{00000000-0004-0000-0000-000091030000}"/>
    <hyperlink ref="C459" r:id="rId915" xr:uid="{00000000-0004-0000-0000-000092030000}"/>
    <hyperlink ref="F459" r:id="rId916" display="https://files.afu.se/Downloads/Transcriptions/Fade%20to%20Black%20(Jimmy%20Church)/" xr:uid="{00000000-0004-0000-0000-000093030000}"/>
    <hyperlink ref="C460" r:id="rId917" xr:uid="{00000000-0004-0000-0000-000094030000}"/>
    <hyperlink ref="F460" r:id="rId918" display="https://files.afu.se/Downloads/Transcriptions/Fade%20to%20Black%20(Jimmy%20Church)/" xr:uid="{00000000-0004-0000-0000-000095030000}"/>
    <hyperlink ref="C461" r:id="rId919" xr:uid="{00000000-0004-0000-0000-000096030000}"/>
    <hyperlink ref="F461" r:id="rId920" display="https://files.afu.se/Downloads/Transcriptions/Fade%20to%20Black%20(Jimmy%20Church)/" xr:uid="{00000000-0004-0000-0000-000097030000}"/>
    <hyperlink ref="C462" r:id="rId921" xr:uid="{00000000-0004-0000-0000-000098030000}"/>
    <hyperlink ref="F462" r:id="rId922" display="https://files.afu.se/Downloads/Transcriptions/Fade%20to%20Black%20(Jimmy%20Church)/" xr:uid="{00000000-0004-0000-0000-000099030000}"/>
    <hyperlink ref="C463" r:id="rId923" xr:uid="{00000000-0004-0000-0000-00009A030000}"/>
    <hyperlink ref="F463" r:id="rId924" display="https://files.afu.se/Downloads/Transcriptions/Fade%20to%20Black%20(Jimmy%20Church)/" xr:uid="{00000000-0004-0000-0000-00009B030000}"/>
    <hyperlink ref="C464" r:id="rId925" xr:uid="{00000000-0004-0000-0000-00009C030000}"/>
    <hyperlink ref="F464" r:id="rId926" display="https://files.afu.se/Downloads/Transcriptions/Fade%20to%20Black%20(Jimmy%20Church)/" xr:uid="{00000000-0004-0000-0000-00009D030000}"/>
    <hyperlink ref="C465" r:id="rId927" xr:uid="{00000000-0004-0000-0000-00009E030000}"/>
    <hyperlink ref="F465" r:id="rId928" display="https://files.afu.se/Downloads/Transcriptions/Fade%20to%20Black%20(Jimmy%20Church)/" xr:uid="{00000000-0004-0000-0000-00009F030000}"/>
    <hyperlink ref="C466" r:id="rId929" xr:uid="{00000000-0004-0000-0000-0000A0030000}"/>
    <hyperlink ref="F466" r:id="rId930" display="https://files.afu.se/Downloads/Transcriptions/Fade%20to%20Black%20(Jimmy%20Church)/" xr:uid="{00000000-0004-0000-0000-0000A1030000}"/>
    <hyperlink ref="C467" r:id="rId931" xr:uid="{00000000-0004-0000-0000-0000A2030000}"/>
    <hyperlink ref="F467" r:id="rId932" display="https://files.afu.se/Downloads/Transcriptions/Fade%20to%20Black%20(Jimmy%20Church)/" xr:uid="{00000000-0004-0000-0000-0000A3030000}"/>
    <hyperlink ref="C468" r:id="rId933" xr:uid="{00000000-0004-0000-0000-0000A4030000}"/>
    <hyperlink ref="F468" r:id="rId934" display="https://files.afu.se/Downloads/Transcriptions/Fade%20to%20Black%20(Jimmy%20Church)/" xr:uid="{00000000-0004-0000-0000-0000A5030000}"/>
    <hyperlink ref="C469" r:id="rId935" xr:uid="{00000000-0004-0000-0000-0000A6030000}"/>
    <hyperlink ref="F469" r:id="rId936" display="https://files.afu.se/Downloads/Transcriptions/Fade%20to%20Black%20(Jimmy%20Church)/" xr:uid="{00000000-0004-0000-0000-0000A7030000}"/>
    <hyperlink ref="C470" r:id="rId937" xr:uid="{00000000-0004-0000-0000-0000A8030000}"/>
    <hyperlink ref="F470" r:id="rId938" display="https://files.afu.se/Downloads/Transcriptions/Fade%20to%20Black%20(Jimmy%20Church)/" xr:uid="{00000000-0004-0000-0000-0000A9030000}"/>
    <hyperlink ref="C471" r:id="rId939" xr:uid="{00000000-0004-0000-0000-0000AA030000}"/>
    <hyperlink ref="F471" r:id="rId940" display="https://files.afu.se/Downloads/Transcriptions/Fade%20to%20Black%20(Jimmy%20Church)/" xr:uid="{00000000-0004-0000-0000-0000AB030000}"/>
    <hyperlink ref="C472" r:id="rId941" xr:uid="{00000000-0004-0000-0000-0000AC030000}"/>
    <hyperlink ref="F472" r:id="rId942" display="https://files.afu.se/Downloads/Transcriptions/Fade%20to%20Black%20(Jimmy%20Church)/" xr:uid="{00000000-0004-0000-0000-0000AD030000}"/>
    <hyperlink ref="C473" r:id="rId943" xr:uid="{00000000-0004-0000-0000-0000AE030000}"/>
    <hyperlink ref="F473" r:id="rId944" display="https://files.afu.se/Downloads/Transcriptions/Fade%20to%20Black%20(Jimmy%20Church)/" xr:uid="{00000000-0004-0000-0000-0000AF030000}"/>
    <hyperlink ref="C474" r:id="rId945" xr:uid="{00000000-0004-0000-0000-0000B0030000}"/>
    <hyperlink ref="F474" r:id="rId946" display="https://files.afu.se/Downloads/Transcriptions/Fade%20to%20Black%20(Jimmy%20Church)/" xr:uid="{00000000-0004-0000-0000-0000B1030000}"/>
    <hyperlink ref="C475" r:id="rId947" xr:uid="{00000000-0004-0000-0000-0000B2030000}"/>
    <hyperlink ref="F475" r:id="rId948" display="https://files.afu.se/Downloads/Transcriptions/Fade%20to%20Black%20(Jimmy%20Church)/" xr:uid="{00000000-0004-0000-0000-0000B3030000}"/>
    <hyperlink ref="C476" r:id="rId949" xr:uid="{00000000-0004-0000-0000-0000B4030000}"/>
    <hyperlink ref="F476" r:id="rId950" display="https://files.afu.se/Downloads/Transcriptions/Fade%20to%20Black%20(Jimmy%20Church)/" xr:uid="{00000000-0004-0000-0000-0000B5030000}"/>
    <hyperlink ref="C477" r:id="rId951" xr:uid="{00000000-0004-0000-0000-0000B6030000}"/>
    <hyperlink ref="F477" r:id="rId952" display="https://files.afu.se/Downloads/Transcriptions/Fade%20to%20Black%20(Jimmy%20Church)/" xr:uid="{00000000-0004-0000-0000-0000B7030000}"/>
    <hyperlink ref="C478" r:id="rId953" xr:uid="{00000000-0004-0000-0000-0000B8030000}"/>
    <hyperlink ref="F478" r:id="rId954" display="https://files.afu.se/Downloads/Transcriptions/Fade%20to%20Black%20(Jimmy%20Church)/" xr:uid="{00000000-0004-0000-0000-0000B9030000}"/>
    <hyperlink ref="C479" r:id="rId955" xr:uid="{00000000-0004-0000-0000-0000BA030000}"/>
    <hyperlink ref="F479" r:id="rId956" display="https://files.afu.se/Downloads/Transcriptions/Fade%20to%20Black%20(Jimmy%20Church)/" xr:uid="{00000000-0004-0000-0000-0000BB030000}"/>
    <hyperlink ref="C480" r:id="rId957" xr:uid="{00000000-0004-0000-0000-0000BC030000}"/>
    <hyperlink ref="F480" r:id="rId958" display="https://files.afu.se/Downloads/Transcriptions/Fade%20to%20Black%20(Jimmy%20Church)/" xr:uid="{00000000-0004-0000-0000-0000BD030000}"/>
    <hyperlink ref="C481" r:id="rId959" xr:uid="{00000000-0004-0000-0000-0000BE030000}"/>
    <hyperlink ref="F481" r:id="rId960" display="https://files.afu.se/Downloads/Transcriptions/Fade%20to%20Black%20(Jimmy%20Church)/" xr:uid="{00000000-0004-0000-0000-0000BF030000}"/>
    <hyperlink ref="C482" r:id="rId961" xr:uid="{00000000-0004-0000-0000-0000C0030000}"/>
    <hyperlink ref="F482" r:id="rId962" display="https://files.afu.se/Downloads/Transcriptions/Fade%20to%20Black%20(Jimmy%20Church)/" xr:uid="{00000000-0004-0000-0000-0000C1030000}"/>
    <hyperlink ref="C483" r:id="rId963" xr:uid="{00000000-0004-0000-0000-0000C2030000}"/>
    <hyperlink ref="F483" r:id="rId964" display="https://files.afu.se/Downloads/Transcriptions/Fade%20to%20Black%20(Jimmy%20Church)/" xr:uid="{00000000-0004-0000-0000-0000C3030000}"/>
    <hyperlink ref="C484" r:id="rId965" xr:uid="{00000000-0004-0000-0000-0000C4030000}"/>
    <hyperlink ref="F484" r:id="rId966" display="https://files.afu.se/Downloads/Transcriptions/Fade%20to%20Black%20(Jimmy%20Church)/" xr:uid="{00000000-0004-0000-0000-0000C5030000}"/>
    <hyperlink ref="C485" r:id="rId967" xr:uid="{00000000-0004-0000-0000-0000C6030000}"/>
    <hyperlink ref="F485" r:id="rId968" display="https://files.afu.se/Downloads/Transcriptions/Fade%20to%20Black%20(Jimmy%20Church)/" xr:uid="{00000000-0004-0000-0000-0000C7030000}"/>
    <hyperlink ref="C486" r:id="rId969" xr:uid="{00000000-0004-0000-0000-0000C8030000}"/>
    <hyperlink ref="F486" r:id="rId970" display="https://files.afu.se/Downloads/Transcriptions/Fade%20to%20Black%20(Jimmy%20Church)/" xr:uid="{00000000-0004-0000-0000-0000C9030000}"/>
    <hyperlink ref="C487" r:id="rId971" xr:uid="{00000000-0004-0000-0000-0000CA030000}"/>
    <hyperlink ref="F487" r:id="rId972" display="https://files.afu.se/Downloads/Transcriptions/Fade%20to%20Black%20(Jimmy%20Church)/" xr:uid="{00000000-0004-0000-0000-0000CB030000}"/>
    <hyperlink ref="C488" r:id="rId973" xr:uid="{00000000-0004-0000-0000-0000CC030000}"/>
    <hyperlink ref="F488" r:id="rId974" display="https://files.afu.se/Downloads/Transcriptions/Fade%20to%20Black%20(Jimmy%20Church)/" xr:uid="{00000000-0004-0000-0000-0000CD030000}"/>
    <hyperlink ref="C489" r:id="rId975" xr:uid="{00000000-0004-0000-0000-0000CE030000}"/>
    <hyperlink ref="F489" r:id="rId976" display="https://files.afu.se/Downloads/Transcriptions/Fade%20to%20Black%20(Jimmy%20Church)/" xr:uid="{00000000-0004-0000-0000-0000CF030000}"/>
    <hyperlink ref="C490" r:id="rId977" xr:uid="{00000000-0004-0000-0000-0000D0030000}"/>
    <hyperlink ref="F490" r:id="rId978" display="https://files.afu.se/Downloads/Transcriptions/Fade%20to%20Black%20(Jimmy%20Church)/" xr:uid="{00000000-0004-0000-0000-0000D1030000}"/>
    <hyperlink ref="C491" r:id="rId979" xr:uid="{00000000-0004-0000-0000-0000D2030000}"/>
    <hyperlink ref="F491" r:id="rId980" display="https://files.afu.se/Downloads/Transcriptions/Fade%20to%20Black%20(Jimmy%20Church)/" xr:uid="{00000000-0004-0000-0000-0000D3030000}"/>
    <hyperlink ref="C492" r:id="rId981" xr:uid="{00000000-0004-0000-0000-0000D4030000}"/>
    <hyperlink ref="F492" r:id="rId982" display="https://files.afu.se/Downloads/Transcriptions/Fade%20to%20Black%20(Jimmy%20Church)/" xr:uid="{00000000-0004-0000-0000-0000D5030000}"/>
    <hyperlink ref="C493" r:id="rId983" xr:uid="{00000000-0004-0000-0000-0000D6030000}"/>
    <hyperlink ref="F493" r:id="rId984" display="https://files.afu.se/Downloads/Transcriptions/Fade%20to%20Black%20(Jimmy%20Church)/" xr:uid="{00000000-0004-0000-0000-0000D7030000}"/>
    <hyperlink ref="C494" r:id="rId985" xr:uid="{00000000-0004-0000-0000-0000D8030000}"/>
    <hyperlink ref="F494" r:id="rId986" display="https://files.afu.se/Downloads/Transcriptions/Fade%20to%20Black%20(Jimmy%20Church)/" xr:uid="{00000000-0004-0000-0000-0000D9030000}"/>
    <hyperlink ref="C495" r:id="rId987" xr:uid="{00000000-0004-0000-0000-0000DA030000}"/>
    <hyperlink ref="F495" r:id="rId988" display="https://files.afu.se/Downloads/Transcriptions/Fade%20to%20Black%20(Jimmy%20Church)/" xr:uid="{00000000-0004-0000-0000-0000DB030000}"/>
    <hyperlink ref="C496" r:id="rId989" xr:uid="{00000000-0004-0000-0000-0000DC030000}"/>
    <hyperlink ref="F496" r:id="rId990" display="https://files.afu.se/Downloads/Transcriptions/Fade%20to%20Black%20(Jimmy%20Church)/" xr:uid="{00000000-0004-0000-0000-0000DD030000}"/>
    <hyperlink ref="C497" r:id="rId991" xr:uid="{00000000-0004-0000-0000-0000DE030000}"/>
    <hyperlink ref="F497" r:id="rId992" display="https://files.afu.se/Downloads/Transcriptions/Fade%20to%20Black%20(Jimmy%20Church)/" xr:uid="{00000000-0004-0000-0000-0000DF030000}"/>
    <hyperlink ref="C498" r:id="rId993" xr:uid="{00000000-0004-0000-0000-0000E0030000}"/>
    <hyperlink ref="F498" r:id="rId994" display="https://files.afu.se/Downloads/Transcriptions/Fade%20to%20Black%20(Jimmy%20Church)/" xr:uid="{00000000-0004-0000-0000-0000E1030000}"/>
    <hyperlink ref="C499" r:id="rId995" xr:uid="{00000000-0004-0000-0000-0000E2030000}"/>
    <hyperlink ref="F499" r:id="rId996" display="https://files.afu.se/Downloads/Transcriptions/Fade%20to%20Black%20(Jimmy%20Church)/" xr:uid="{00000000-0004-0000-0000-0000E3030000}"/>
    <hyperlink ref="C500" r:id="rId997" xr:uid="{00000000-0004-0000-0000-0000E4030000}"/>
    <hyperlink ref="F500" r:id="rId998" display="https://files.afu.se/Downloads/Transcriptions/Fade%20to%20Black%20(Jimmy%20Church)/" xr:uid="{00000000-0004-0000-0000-0000E5030000}"/>
    <hyperlink ref="C501" r:id="rId999" xr:uid="{00000000-0004-0000-0000-0000E6030000}"/>
    <hyperlink ref="F501" r:id="rId1000" display="https://files.afu.se/Downloads/Transcriptions/Fade%20to%20Black%20(Jimmy%20Church)/" xr:uid="{00000000-0004-0000-0000-0000E7030000}"/>
    <hyperlink ref="C502" r:id="rId1001" xr:uid="{00000000-0004-0000-0000-0000E8030000}"/>
    <hyperlink ref="F502" r:id="rId1002" display="https://files.afu.se/Downloads/Transcriptions/Fade%20to%20Black%20(Jimmy%20Church)/" xr:uid="{00000000-0004-0000-0000-0000E9030000}"/>
    <hyperlink ref="C503" r:id="rId1003" xr:uid="{00000000-0004-0000-0000-0000EA030000}"/>
    <hyperlink ref="F503" r:id="rId1004" display="https://files.afu.se/Downloads/Transcriptions/Fade%20to%20Black%20(Jimmy%20Church)/" xr:uid="{00000000-0004-0000-0000-0000EB030000}"/>
    <hyperlink ref="C504" r:id="rId1005" xr:uid="{00000000-0004-0000-0000-0000EC030000}"/>
    <hyperlink ref="F504" r:id="rId1006" display="https://files.afu.se/Downloads/Transcriptions/Fade%20to%20Black%20(Jimmy%20Church)/" xr:uid="{00000000-0004-0000-0000-0000ED030000}"/>
    <hyperlink ref="C505" r:id="rId1007" xr:uid="{00000000-0004-0000-0000-0000EE030000}"/>
    <hyperlink ref="F505" r:id="rId1008" display="https://files.afu.se/Downloads/Transcriptions/Fade%20to%20Black%20(Jimmy%20Church)/" xr:uid="{00000000-0004-0000-0000-0000EF030000}"/>
    <hyperlink ref="C506" r:id="rId1009" xr:uid="{00000000-0004-0000-0000-0000F0030000}"/>
    <hyperlink ref="F506" r:id="rId1010" display="https://files.afu.se/Downloads/Transcriptions/Fade%20to%20Black%20(Jimmy%20Church)/" xr:uid="{00000000-0004-0000-0000-0000F1030000}"/>
    <hyperlink ref="C507" r:id="rId1011" xr:uid="{00000000-0004-0000-0000-0000F2030000}"/>
    <hyperlink ref="F507" r:id="rId1012" display="https://files.afu.se/Downloads/Transcriptions/Fade%20to%20Black%20(Jimmy%20Church)/" xr:uid="{00000000-0004-0000-0000-0000F3030000}"/>
    <hyperlink ref="C508" r:id="rId1013" xr:uid="{00000000-0004-0000-0000-0000F4030000}"/>
    <hyperlink ref="F508" r:id="rId1014" display="https://files.afu.se/Downloads/Transcriptions/Fade%20to%20Black%20(Jimmy%20Church)/" xr:uid="{00000000-0004-0000-0000-0000F5030000}"/>
    <hyperlink ref="C509" r:id="rId1015" xr:uid="{00000000-0004-0000-0000-0000F6030000}"/>
    <hyperlink ref="F509" r:id="rId1016" display="https://files.afu.se/Downloads/Transcriptions/Fade%20to%20Black%20(Jimmy%20Church)/" xr:uid="{00000000-0004-0000-0000-0000F7030000}"/>
    <hyperlink ref="C510" r:id="rId1017" xr:uid="{00000000-0004-0000-0000-0000F8030000}"/>
    <hyperlink ref="F510" r:id="rId1018" display="https://files.afu.se/Downloads/Transcriptions/Fade%20to%20Black%20(Jimmy%20Church)/" xr:uid="{00000000-0004-0000-0000-0000F9030000}"/>
    <hyperlink ref="C511" r:id="rId1019" xr:uid="{00000000-0004-0000-0000-0000FA030000}"/>
    <hyperlink ref="F511" r:id="rId1020" display="https://files.afu.se/Downloads/Transcriptions/Fade%20to%20Black%20(Jimmy%20Church)/" xr:uid="{00000000-0004-0000-0000-0000FB030000}"/>
    <hyperlink ref="C512" r:id="rId1021" xr:uid="{00000000-0004-0000-0000-0000FC030000}"/>
    <hyperlink ref="F512" r:id="rId1022" display="https://files.afu.se/Downloads/Transcriptions/Fade%20to%20Black%20(Jimmy%20Church)/" xr:uid="{00000000-0004-0000-0000-0000FD030000}"/>
    <hyperlink ref="C513" r:id="rId1023" xr:uid="{00000000-0004-0000-0000-0000FE030000}"/>
    <hyperlink ref="F513" r:id="rId1024" display="https://files.afu.se/Downloads/Transcriptions/Fade%20to%20Black%20(Jimmy%20Church)/" xr:uid="{00000000-0004-0000-0000-0000FF030000}"/>
    <hyperlink ref="C514" r:id="rId1025" xr:uid="{00000000-0004-0000-0000-000000040000}"/>
    <hyperlink ref="F514" r:id="rId1026" display="https://files.afu.se/Downloads/Transcriptions/Fade%20to%20Black%20(Jimmy%20Church)/" xr:uid="{00000000-0004-0000-0000-000001040000}"/>
    <hyperlink ref="C515" r:id="rId1027" xr:uid="{00000000-0004-0000-0000-000002040000}"/>
    <hyperlink ref="F515" r:id="rId1028" display="https://files.afu.se/Downloads/Transcriptions/Fade%20to%20Black%20(Jimmy%20Church)/" xr:uid="{00000000-0004-0000-0000-000003040000}"/>
    <hyperlink ref="C516" r:id="rId1029" xr:uid="{00000000-0004-0000-0000-000004040000}"/>
    <hyperlink ref="F516" r:id="rId1030" display="https://files.afu.se/Downloads/Transcriptions/Fade%20to%20Black%20(Jimmy%20Church)/" xr:uid="{00000000-0004-0000-0000-000005040000}"/>
    <hyperlink ref="C517" r:id="rId1031" xr:uid="{00000000-0004-0000-0000-000006040000}"/>
    <hyperlink ref="F517" r:id="rId1032" display="https://files.afu.se/Downloads/Transcriptions/Fade%20to%20Black%20(Jimmy%20Church)/" xr:uid="{00000000-0004-0000-0000-000007040000}"/>
    <hyperlink ref="C518" r:id="rId1033" xr:uid="{00000000-0004-0000-0000-000008040000}"/>
    <hyperlink ref="F518" r:id="rId1034" display="https://files.afu.se/Downloads/Transcriptions/Fade%20to%20Black%20(Jimmy%20Church)/" xr:uid="{00000000-0004-0000-0000-000009040000}"/>
    <hyperlink ref="C519" r:id="rId1035" xr:uid="{00000000-0004-0000-0000-00000A040000}"/>
    <hyperlink ref="F519" r:id="rId1036" display="https://files.afu.se/Downloads/Transcriptions/Fade%20to%20Black%20(Jimmy%20Church)/" xr:uid="{00000000-0004-0000-0000-00000B040000}"/>
    <hyperlink ref="C520" r:id="rId1037" xr:uid="{00000000-0004-0000-0000-00000C040000}"/>
    <hyperlink ref="F520" r:id="rId1038" display="https://files.afu.se/Downloads/Transcriptions/Fade%20to%20Black%20(Jimmy%20Church)/" xr:uid="{00000000-0004-0000-0000-00000D040000}"/>
    <hyperlink ref="C521" r:id="rId1039" xr:uid="{00000000-0004-0000-0000-00000E040000}"/>
    <hyperlink ref="F521" r:id="rId1040" display="https://files.afu.se/Downloads/Transcriptions/Fade%20to%20Black%20(Jimmy%20Church)/" xr:uid="{00000000-0004-0000-0000-00000F040000}"/>
    <hyperlink ref="C522" r:id="rId1041" xr:uid="{00000000-0004-0000-0000-000010040000}"/>
    <hyperlink ref="F522" r:id="rId1042" display="https://files.afu.se/Downloads/Transcriptions/Fade%20to%20Black%20(Jimmy%20Church)/" xr:uid="{00000000-0004-0000-0000-000011040000}"/>
    <hyperlink ref="C523" r:id="rId1043" xr:uid="{00000000-0004-0000-0000-000012040000}"/>
    <hyperlink ref="F523" r:id="rId1044" display="https://files.afu.se/Downloads/Transcriptions/Fade%20to%20Black%20(Jimmy%20Church)/" xr:uid="{00000000-0004-0000-0000-000013040000}"/>
    <hyperlink ref="C524" r:id="rId1045" xr:uid="{00000000-0004-0000-0000-000014040000}"/>
    <hyperlink ref="F524" r:id="rId1046" display="https://files.afu.se/Downloads/Transcriptions/Fade%20to%20Black%20(Jimmy%20Church)/" xr:uid="{00000000-0004-0000-0000-000015040000}"/>
    <hyperlink ref="C525" r:id="rId1047" xr:uid="{00000000-0004-0000-0000-000016040000}"/>
    <hyperlink ref="F525" r:id="rId1048" display="https://files.afu.se/Downloads/Transcriptions/Fade%20to%20Black%20(Jimmy%20Church)/" xr:uid="{00000000-0004-0000-0000-000017040000}"/>
    <hyperlink ref="C526" r:id="rId1049" xr:uid="{00000000-0004-0000-0000-000018040000}"/>
    <hyperlink ref="F526" r:id="rId1050" display="https://files.afu.se/Downloads/Transcriptions/Fade%20to%20Black%20(Jimmy%20Church)/" xr:uid="{00000000-0004-0000-0000-000019040000}"/>
    <hyperlink ref="C527" r:id="rId1051" xr:uid="{00000000-0004-0000-0000-00001A040000}"/>
    <hyperlink ref="F527" r:id="rId1052" display="https://files.afu.se/Downloads/Transcriptions/Fade%20to%20Black%20(Jimmy%20Church)/" xr:uid="{00000000-0004-0000-0000-00001B040000}"/>
    <hyperlink ref="C528" r:id="rId1053" xr:uid="{00000000-0004-0000-0000-00001C040000}"/>
    <hyperlink ref="F528" r:id="rId1054" display="https://files.afu.se/Downloads/Transcriptions/Fade%20to%20Black%20(Jimmy%20Church)/" xr:uid="{00000000-0004-0000-0000-00001D040000}"/>
    <hyperlink ref="C529" r:id="rId1055" xr:uid="{00000000-0004-0000-0000-00001E040000}"/>
    <hyperlink ref="F529" r:id="rId1056" display="https://files.afu.se/Downloads/Transcriptions/Fade%20to%20Black%20(Jimmy%20Church)/" xr:uid="{00000000-0004-0000-0000-00001F040000}"/>
    <hyperlink ref="C530" r:id="rId1057" xr:uid="{00000000-0004-0000-0000-000020040000}"/>
    <hyperlink ref="F530" r:id="rId1058" display="https://files.afu.se/Downloads/Transcriptions/Fade%20to%20Black%20(Jimmy%20Church)/" xr:uid="{00000000-0004-0000-0000-000021040000}"/>
    <hyperlink ref="C531" r:id="rId1059" xr:uid="{00000000-0004-0000-0000-000022040000}"/>
    <hyperlink ref="F531" r:id="rId1060" display="https://files.afu.se/Downloads/Transcriptions/Fade%20to%20Black%20(Jimmy%20Church)/" xr:uid="{00000000-0004-0000-0000-000023040000}"/>
    <hyperlink ref="C532" r:id="rId1061" xr:uid="{00000000-0004-0000-0000-000024040000}"/>
    <hyperlink ref="F532" r:id="rId1062" display="https://files.afu.se/Downloads/Transcriptions/Fade%20to%20Black%20(Jimmy%20Church)/" xr:uid="{00000000-0004-0000-0000-000025040000}"/>
    <hyperlink ref="C533" r:id="rId1063" xr:uid="{00000000-0004-0000-0000-000026040000}"/>
    <hyperlink ref="F533" r:id="rId1064" display="https://files.afu.se/Downloads/Transcriptions/Fade%20to%20Black%20(Jimmy%20Church)/" xr:uid="{00000000-0004-0000-0000-000027040000}"/>
    <hyperlink ref="C534" r:id="rId1065" xr:uid="{00000000-0004-0000-0000-000028040000}"/>
    <hyperlink ref="F534" r:id="rId1066" display="https://files.afu.se/Downloads/Transcriptions/Fade%20to%20Black%20(Jimmy%20Church)/" xr:uid="{00000000-0004-0000-0000-000029040000}"/>
    <hyperlink ref="C535" r:id="rId1067" xr:uid="{00000000-0004-0000-0000-00002A040000}"/>
    <hyperlink ref="F535" r:id="rId1068" display="https://files.afu.se/Downloads/Transcriptions/Fade%20to%20Black%20(Jimmy%20Church)/" xr:uid="{00000000-0004-0000-0000-00002B040000}"/>
    <hyperlink ref="C536" r:id="rId1069" xr:uid="{00000000-0004-0000-0000-00002C040000}"/>
    <hyperlink ref="F536" r:id="rId1070" display="https://files.afu.se/Downloads/Transcriptions/Fade%20to%20Black%20(Jimmy%20Church)/" xr:uid="{00000000-0004-0000-0000-00002D040000}"/>
    <hyperlink ref="C537" r:id="rId1071" xr:uid="{00000000-0004-0000-0000-00002E040000}"/>
    <hyperlink ref="F537" r:id="rId1072" display="https://files.afu.se/Downloads/Transcriptions/Fade%20to%20Black%20(Jimmy%20Church)/" xr:uid="{00000000-0004-0000-0000-00002F040000}"/>
    <hyperlink ref="C538" r:id="rId1073" xr:uid="{00000000-0004-0000-0000-000030040000}"/>
    <hyperlink ref="F538" r:id="rId1074" display="https://files.afu.se/Downloads/Transcriptions/Fade%20to%20Black%20(Jimmy%20Church)/" xr:uid="{00000000-0004-0000-0000-000031040000}"/>
    <hyperlink ref="C539" r:id="rId1075" xr:uid="{00000000-0004-0000-0000-000032040000}"/>
    <hyperlink ref="F539" r:id="rId1076" display="https://files.afu.se/Downloads/Transcriptions/Fade%20to%20Black%20(Jimmy%20Church)/" xr:uid="{00000000-0004-0000-0000-000033040000}"/>
    <hyperlink ref="C540" r:id="rId1077" xr:uid="{00000000-0004-0000-0000-000034040000}"/>
    <hyperlink ref="F540" r:id="rId1078" display="https://files.afu.se/Downloads/Transcriptions/Fade%20to%20Black%20(Jimmy%20Church)/" xr:uid="{00000000-0004-0000-0000-000035040000}"/>
    <hyperlink ref="C541" r:id="rId1079" xr:uid="{00000000-0004-0000-0000-000036040000}"/>
    <hyperlink ref="F541" r:id="rId1080" display="https://files.afu.se/Downloads/Transcriptions/Fade%20to%20Black%20(Jimmy%20Church)/" xr:uid="{00000000-0004-0000-0000-000037040000}"/>
    <hyperlink ref="C542" r:id="rId1081" xr:uid="{00000000-0004-0000-0000-000038040000}"/>
    <hyperlink ref="F542" r:id="rId1082" display="https://files.afu.se/Downloads/Transcriptions/Fade%20to%20Black%20(Jimmy%20Church)/" xr:uid="{00000000-0004-0000-0000-000039040000}"/>
    <hyperlink ref="C543" r:id="rId1083" xr:uid="{00000000-0004-0000-0000-00003A040000}"/>
    <hyperlink ref="F543" r:id="rId1084" display="https://files.afu.se/Downloads/Transcriptions/Fade%20to%20Black%20(Jimmy%20Church)/" xr:uid="{00000000-0004-0000-0000-00003B040000}"/>
    <hyperlink ref="C544" r:id="rId1085" xr:uid="{00000000-0004-0000-0000-00003C040000}"/>
    <hyperlink ref="F544" r:id="rId1086" display="https://files.afu.se/Downloads/Transcriptions/Fade%20to%20Black%20(Jimmy%20Church)/" xr:uid="{00000000-0004-0000-0000-00003D040000}"/>
    <hyperlink ref="C545" r:id="rId1087" xr:uid="{00000000-0004-0000-0000-00003E040000}"/>
    <hyperlink ref="F545" r:id="rId1088" display="https://files.afu.se/Downloads/Transcriptions/Fade%20to%20Black%20(Jimmy%20Church)/" xr:uid="{00000000-0004-0000-0000-00003F040000}"/>
    <hyperlink ref="C546" r:id="rId1089" xr:uid="{00000000-0004-0000-0000-000040040000}"/>
    <hyperlink ref="F546" r:id="rId1090" display="https://files.afu.se/Downloads/Transcriptions/Fade%20to%20Black%20(Jimmy%20Church)/" xr:uid="{00000000-0004-0000-0000-000041040000}"/>
    <hyperlink ref="C547" r:id="rId1091" xr:uid="{00000000-0004-0000-0000-000042040000}"/>
    <hyperlink ref="F547" r:id="rId1092" display="https://files.afu.se/Downloads/Transcriptions/Fade%20to%20Black%20(Jimmy%20Church)/" xr:uid="{00000000-0004-0000-0000-000043040000}"/>
    <hyperlink ref="C548" r:id="rId1093" xr:uid="{00000000-0004-0000-0000-000044040000}"/>
    <hyperlink ref="F548" r:id="rId1094" display="https://files.afu.se/Downloads/Transcriptions/Fade%20to%20Black%20(Jimmy%20Church)/" xr:uid="{00000000-0004-0000-0000-000045040000}"/>
    <hyperlink ref="C549" r:id="rId1095" xr:uid="{00000000-0004-0000-0000-000046040000}"/>
    <hyperlink ref="F549" r:id="rId1096" display="https://files.afu.se/Downloads/Transcriptions/Fade%20to%20Black%20(Jimmy%20Church)/" xr:uid="{00000000-0004-0000-0000-000047040000}"/>
    <hyperlink ref="C550" r:id="rId1097" xr:uid="{00000000-0004-0000-0000-000048040000}"/>
    <hyperlink ref="F550" r:id="rId1098" display="https://files.afu.se/Downloads/Transcriptions/Fade%20to%20Black%20(Jimmy%20Church)/" xr:uid="{00000000-0004-0000-0000-000049040000}"/>
    <hyperlink ref="C551" r:id="rId1099" xr:uid="{00000000-0004-0000-0000-00004A040000}"/>
    <hyperlink ref="F551" r:id="rId1100" display="https://files.afu.se/Downloads/Transcriptions/Fade%20to%20Black%20(Jimmy%20Church)/" xr:uid="{00000000-0004-0000-0000-00004B040000}"/>
    <hyperlink ref="C552" r:id="rId1101" xr:uid="{00000000-0004-0000-0000-00004C040000}"/>
    <hyperlink ref="F552" r:id="rId1102" display="https://files.afu.se/Downloads/Transcriptions/Fade%20to%20Black%20(Jimmy%20Church)/" xr:uid="{00000000-0004-0000-0000-00004D040000}"/>
    <hyperlink ref="C553" r:id="rId1103" xr:uid="{00000000-0004-0000-0000-00004E040000}"/>
    <hyperlink ref="F553" r:id="rId1104" display="https://files.afu.se/Downloads/Transcriptions/Fade%20to%20Black%20(Jimmy%20Church)/" xr:uid="{00000000-0004-0000-0000-00004F040000}"/>
    <hyperlink ref="C554" r:id="rId1105" xr:uid="{00000000-0004-0000-0000-000050040000}"/>
    <hyperlink ref="F554" r:id="rId1106" display="https://files.afu.se/Downloads/Transcriptions/Fade%20to%20Black%20(Jimmy%20Church)/" xr:uid="{00000000-0004-0000-0000-000051040000}"/>
    <hyperlink ref="C555" r:id="rId1107" xr:uid="{00000000-0004-0000-0000-000052040000}"/>
    <hyperlink ref="F555" r:id="rId1108" display="https://files.afu.se/Downloads/Transcriptions/Fade%20to%20Black%20(Jimmy%20Church)/" xr:uid="{00000000-0004-0000-0000-000053040000}"/>
    <hyperlink ref="C556" r:id="rId1109" xr:uid="{00000000-0004-0000-0000-000054040000}"/>
    <hyperlink ref="F556" r:id="rId1110" display="https://files.afu.se/Downloads/Transcriptions/Fade%20to%20Black%20(Jimmy%20Church)/" xr:uid="{00000000-0004-0000-0000-000055040000}"/>
    <hyperlink ref="C557" r:id="rId1111" xr:uid="{00000000-0004-0000-0000-000056040000}"/>
    <hyperlink ref="F557" r:id="rId1112" display="https://files.afu.se/Downloads/Transcriptions/Fade%20to%20Black%20(Jimmy%20Church)/" xr:uid="{00000000-0004-0000-0000-000057040000}"/>
    <hyperlink ref="C558" r:id="rId1113" xr:uid="{00000000-0004-0000-0000-000058040000}"/>
    <hyperlink ref="F558" r:id="rId1114" display="https://files.afu.se/Downloads/Transcriptions/Fade%20to%20Black%20(Jimmy%20Church)/" xr:uid="{00000000-0004-0000-0000-000059040000}"/>
    <hyperlink ref="C559" r:id="rId1115" xr:uid="{00000000-0004-0000-0000-00005A040000}"/>
    <hyperlink ref="F559" r:id="rId1116" display="https://files.afu.se/Downloads/Transcriptions/Fade%20to%20Black%20(Jimmy%20Church)/" xr:uid="{00000000-0004-0000-0000-00005B040000}"/>
    <hyperlink ref="C560" r:id="rId1117" xr:uid="{00000000-0004-0000-0000-00005C040000}"/>
    <hyperlink ref="F560" r:id="rId1118" display="https://files.afu.se/Downloads/Transcriptions/Fade%20to%20Black%20(Jimmy%20Church)/" xr:uid="{00000000-0004-0000-0000-00005D040000}"/>
    <hyperlink ref="C561" r:id="rId1119" xr:uid="{00000000-0004-0000-0000-00005E040000}"/>
    <hyperlink ref="F561" r:id="rId1120" display="https://files.afu.se/Downloads/Transcriptions/Fade%20to%20Black%20(Jimmy%20Church)/" xr:uid="{00000000-0004-0000-0000-00005F040000}"/>
    <hyperlink ref="C562" r:id="rId1121" xr:uid="{00000000-0004-0000-0000-000060040000}"/>
    <hyperlink ref="F562" r:id="rId1122" display="https://files.afu.se/Downloads/Transcriptions/Fade%20to%20Black%20(Jimmy%20Church)/" xr:uid="{00000000-0004-0000-0000-000061040000}"/>
    <hyperlink ref="C563" r:id="rId1123" xr:uid="{00000000-0004-0000-0000-000062040000}"/>
    <hyperlink ref="F563" r:id="rId1124" display="https://files.afu.se/Downloads/Transcriptions/Fade%20to%20Black%20(Jimmy%20Church)/" xr:uid="{00000000-0004-0000-0000-000063040000}"/>
    <hyperlink ref="C564" r:id="rId1125" xr:uid="{00000000-0004-0000-0000-000064040000}"/>
    <hyperlink ref="F564" r:id="rId1126" display="https://files.afu.se/Downloads/Transcriptions/Fade%20to%20Black%20(Jimmy%20Church)/" xr:uid="{00000000-0004-0000-0000-000065040000}"/>
    <hyperlink ref="C565" r:id="rId1127" xr:uid="{00000000-0004-0000-0000-000066040000}"/>
    <hyperlink ref="F565" r:id="rId1128" display="https://files.afu.se/Downloads/Transcriptions/Fade%20to%20Black%20(Jimmy%20Church)/" xr:uid="{00000000-0004-0000-0000-000067040000}"/>
    <hyperlink ref="C566" r:id="rId1129" xr:uid="{00000000-0004-0000-0000-000068040000}"/>
    <hyperlink ref="F566" r:id="rId1130" display="https://files.afu.se/Downloads/Transcriptions/Fade%20to%20Black%20(Jimmy%20Church)/" xr:uid="{00000000-0004-0000-0000-000069040000}"/>
    <hyperlink ref="C567" r:id="rId1131" xr:uid="{00000000-0004-0000-0000-00006A040000}"/>
    <hyperlink ref="F567" r:id="rId1132" display="https://files.afu.se/Downloads/Transcriptions/Fade%20to%20Black%20(Jimmy%20Church)/" xr:uid="{00000000-0004-0000-0000-00006B040000}"/>
    <hyperlink ref="C568" r:id="rId1133" xr:uid="{00000000-0004-0000-0000-00006C040000}"/>
    <hyperlink ref="F568" r:id="rId1134" display="https://files.afu.se/Downloads/Transcriptions/Fade%20to%20Black%20(Jimmy%20Church)/" xr:uid="{00000000-0004-0000-0000-00006D040000}"/>
    <hyperlink ref="C569" r:id="rId1135" xr:uid="{00000000-0004-0000-0000-00006E040000}"/>
    <hyperlink ref="F569" r:id="rId1136" display="https://files.afu.se/Downloads/Transcriptions/Fade%20to%20Black%20(Jimmy%20Church)/" xr:uid="{00000000-0004-0000-0000-00006F040000}"/>
    <hyperlink ref="C570" r:id="rId1137" xr:uid="{00000000-0004-0000-0000-000070040000}"/>
    <hyperlink ref="F570" r:id="rId1138" display="https://files.afu.se/Downloads/Transcriptions/Fade%20to%20Black%20(Jimmy%20Church)/" xr:uid="{00000000-0004-0000-0000-000071040000}"/>
    <hyperlink ref="C571" r:id="rId1139" xr:uid="{00000000-0004-0000-0000-000072040000}"/>
    <hyperlink ref="F571" r:id="rId1140" display="https://files.afu.se/Downloads/Transcriptions/Fade%20to%20Black%20(Jimmy%20Church)/" xr:uid="{00000000-0004-0000-0000-000073040000}"/>
    <hyperlink ref="C572" r:id="rId1141" xr:uid="{00000000-0004-0000-0000-000074040000}"/>
    <hyperlink ref="F572" r:id="rId1142" display="https://files.afu.se/Downloads/Transcriptions/Fade%20to%20Black%20(Jimmy%20Church)/" xr:uid="{00000000-0004-0000-0000-000075040000}"/>
    <hyperlink ref="C573" r:id="rId1143" xr:uid="{00000000-0004-0000-0000-000076040000}"/>
    <hyperlink ref="F573" r:id="rId1144" display="https://files.afu.se/Downloads/Transcriptions/Fade%20to%20Black%20(Jimmy%20Church)/" xr:uid="{00000000-0004-0000-0000-000077040000}"/>
    <hyperlink ref="C574" r:id="rId1145" xr:uid="{00000000-0004-0000-0000-000078040000}"/>
    <hyperlink ref="F574" r:id="rId1146" display="https://files.afu.se/Downloads/Transcriptions/Fade%20to%20Black%20(Jimmy%20Church)/" xr:uid="{00000000-0004-0000-0000-000079040000}"/>
    <hyperlink ref="C575" r:id="rId1147" xr:uid="{00000000-0004-0000-0000-00007A040000}"/>
    <hyperlink ref="F575" r:id="rId1148" display="https://files.afu.se/Downloads/Transcriptions/Fade%20to%20Black%20(Jimmy%20Church)/" xr:uid="{00000000-0004-0000-0000-00007B040000}"/>
    <hyperlink ref="C576" r:id="rId1149" xr:uid="{00000000-0004-0000-0000-00007C040000}"/>
    <hyperlink ref="F576" r:id="rId1150" display="https://files.afu.se/Downloads/Transcriptions/Fade%20to%20Black%20(Jimmy%20Church)/" xr:uid="{00000000-0004-0000-0000-00007D040000}"/>
    <hyperlink ref="C577" r:id="rId1151" xr:uid="{00000000-0004-0000-0000-00007E040000}"/>
    <hyperlink ref="F577" r:id="rId1152" display="https://files.afu.se/Downloads/Transcriptions/Fade%20to%20Black%20(Jimmy%20Church)/" xr:uid="{00000000-0004-0000-0000-00007F040000}"/>
    <hyperlink ref="C578" r:id="rId1153" xr:uid="{00000000-0004-0000-0000-000080040000}"/>
    <hyperlink ref="F578" r:id="rId1154" display="https://files.afu.se/Downloads/Transcriptions/Fade%20to%20Black%20(Jimmy%20Church)/" xr:uid="{00000000-0004-0000-0000-000081040000}"/>
    <hyperlink ref="C579" r:id="rId1155" xr:uid="{00000000-0004-0000-0000-000082040000}"/>
    <hyperlink ref="F579" r:id="rId1156" display="https://files.afu.se/Downloads/Transcriptions/Fade%20to%20Black%20(Jimmy%20Church)/" xr:uid="{00000000-0004-0000-0000-000083040000}"/>
    <hyperlink ref="C580" r:id="rId1157" xr:uid="{00000000-0004-0000-0000-000084040000}"/>
    <hyperlink ref="F580" r:id="rId1158" display="https://files.afu.se/Downloads/Transcriptions/Fade%20to%20Black%20(Jimmy%20Church)/" xr:uid="{00000000-0004-0000-0000-000085040000}"/>
    <hyperlink ref="C581" r:id="rId1159" xr:uid="{00000000-0004-0000-0000-000086040000}"/>
    <hyperlink ref="F581" r:id="rId1160" display="https://files.afu.se/Downloads/Transcriptions/Fade%20to%20Black%20(Jimmy%20Church)/" xr:uid="{00000000-0004-0000-0000-000087040000}"/>
    <hyperlink ref="C582" r:id="rId1161" xr:uid="{00000000-0004-0000-0000-000088040000}"/>
    <hyperlink ref="F582" r:id="rId1162" display="https://files.afu.se/Downloads/Transcriptions/Fade%20to%20Black%20(Jimmy%20Church)/" xr:uid="{00000000-0004-0000-0000-000089040000}"/>
    <hyperlink ref="C583" r:id="rId1163" xr:uid="{00000000-0004-0000-0000-00008A040000}"/>
    <hyperlink ref="F583" r:id="rId1164" display="https://files.afu.se/Downloads/Transcriptions/Fade%20to%20Black%20(Jimmy%20Church)/" xr:uid="{00000000-0004-0000-0000-00008B040000}"/>
    <hyperlink ref="C584" r:id="rId1165" xr:uid="{00000000-0004-0000-0000-00008C040000}"/>
    <hyperlink ref="F584" r:id="rId1166" display="https://files.afu.se/Downloads/Transcriptions/Fade%20to%20Black%20(Jimmy%20Church)/" xr:uid="{00000000-0004-0000-0000-00008D040000}"/>
    <hyperlink ref="C585" r:id="rId1167" xr:uid="{00000000-0004-0000-0000-00008E040000}"/>
    <hyperlink ref="F585" r:id="rId1168" display="https://files.afu.se/Downloads/Transcriptions/Fade%20to%20Black%20(Jimmy%20Church)/" xr:uid="{00000000-0004-0000-0000-00008F040000}"/>
    <hyperlink ref="C586" r:id="rId1169" xr:uid="{00000000-0004-0000-0000-000090040000}"/>
    <hyperlink ref="F586" r:id="rId1170" display="https://files.afu.se/Downloads/Transcriptions/Fade%20to%20Black%20(Jimmy%20Church)/" xr:uid="{00000000-0004-0000-0000-000091040000}"/>
    <hyperlink ref="C587" r:id="rId1171" xr:uid="{00000000-0004-0000-0000-000092040000}"/>
    <hyperlink ref="F587" r:id="rId1172" display="https://files.afu.se/Downloads/Transcriptions/Fade%20to%20Black%20(Jimmy%20Church)/" xr:uid="{00000000-0004-0000-0000-000093040000}"/>
    <hyperlink ref="C588" r:id="rId1173" xr:uid="{00000000-0004-0000-0000-000094040000}"/>
    <hyperlink ref="F588" r:id="rId1174" display="https://files.afu.se/Downloads/Transcriptions/Fade%20to%20Black%20(Jimmy%20Church)/" xr:uid="{00000000-0004-0000-0000-000095040000}"/>
    <hyperlink ref="C589" r:id="rId1175" xr:uid="{00000000-0004-0000-0000-000096040000}"/>
    <hyperlink ref="F589" r:id="rId1176" display="https://files.afu.se/Downloads/Transcriptions/Fade%20to%20Black%20(Jimmy%20Church)/" xr:uid="{00000000-0004-0000-0000-000097040000}"/>
    <hyperlink ref="C590" r:id="rId1177" xr:uid="{00000000-0004-0000-0000-000098040000}"/>
    <hyperlink ref="F590" r:id="rId1178" display="https://files.afu.se/Downloads/Transcriptions/Fade%20to%20Black%20(Jimmy%20Church)/" xr:uid="{00000000-0004-0000-0000-000099040000}"/>
    <hyperlink ref="C591" r:id="rId1179" xr:uid="{00000000-0004-0000-0000-00009A040000}"/>
    <hyperlink ref="F591" r:id="rId1180" display="https://files.afu.se/Downloads/Transcriptions/Fade%20to%20Black%20(Jimmy%20Church)/" xr:uid="{00000000-0004-0000-0000-00009B040000}"/>
    <hyperlink ref="C592" r:id="rId1181" xr:uid="{00000000-0004-0000-0000-00009C040000}"/>
    <hyperlink ref="F592" r:id="rId1182" display="https://files.afu.se/Downloads/Transcriptions/Fade%20to%20Black%20(Jimmy%20Church)/" xr:uid="{00000000-0004-0000-0000-00009D040000}"/>
    <hyperlink ref="C593" r:id="rId1183" xr:uid="{00000000-0004-0000-0000-00009E040000}"/>
    <hyperlink ref="F593" r:id="rId1184" display="https://files.afu.se/Downloads/Transcriptions/Fade%20to%20Black%20(Jimmy%20Church)/" xr:uid="{00000000-0004-0000-0000-00009F040000}"/>
    <hyperlink ref="C594" r:id="rId1185" xr:uid="{00000000-0004-0000-0000-0000A0040000}"/>
    <hyperlink ref="F594" r:id="rId1186" display="https://files.afu.se/Downloads/Transcriptions/Fade%20to%20Black%20(Jimmy%20Church)/" xr:uid="{00000000-0004-0000-0000-0000A1040000}"/>
    <hyperlink ref="C595" r:id="rId1187" xr:uid="{00000000-0004-0000-0000-0000A2040000}"/>
    <hyperlink ref="F595" r:id="rId1188" display="https://files.afu.se/Downloads/Transcriptions/Fade%20to%20Black%20(Jimmy%20Church)/" xr:uid="{00000000-0004-0000-0000-0000A3040000}"/>
    <hyperlink ref="C596" r:id="rId1189" xr:uid="{00000000-0004-0000-0000-0000A4040000}"/>
    <hyperlink ref="F596" r:id="rId1190" display="https://files.afu.se/Downloads/Transcriptions/Fade%20to%20Black%20(Jimmy%20Church)/" xr:uid="{00000000-0004-0000-0000-0000A5040000}"/>
    <hyperlink ref="C597" r:id="rId1191" xr:uid="{00000000-0004-0000-0000-0000A6040000}"/>
    <hyperlink ref="F597" r:id="rId1192" display="https://files.afu.se/Downloads/Transcriptions/Fade%20to%20Black%20(Jimmy%20Church)/" xr:uid="{00000000-0004-0000-0000-0000A7040000}"/>
    <hyperlink ref="C598" r:id="rId1193" xr:uid="{00000000-0004-0000-0000-0000A8040000}"/>
    <hyperlink ref="F598" r:id="rId1194" display="https://files.afu.se/Downloads/Transcriptions/Fade%20to%20Black%20(Jimmy%20Church)/" xr:uid="{00000000-0004-0000-0000-0000A9040000}"/>
    <hyperlink ref="C599" r:id="rId1195" xr:uid="{00000000-0004-0000-0000-0000AA040000}"/>
    <hyperlink ref="F599" r:id="rId1196" display="https://files.afu.se/Downloads/Transcriptions/Fade%20to%20Black%20(Jimmy%20Church)/" xr:uid="{00000000-0004-0000-0000-0000AB040000}"/>
    <hyperlink ref="C600" r:id="rId1197" xr:uid="{00000000-0004-0000-0000-0000AC040000}"/>
    <hyperlink ref="F600" r:id="rId1198" display="https://files.afu.se/Downloads/Transcriptions/Fade%20to%20Black%20(Jimmy%20Church)/" xr:uid="{00000000-0004-0000-0000-0000AD040000}"/>
    <hyperlink ref="C601" r:id="rId1199" xr:uid="{00000000-0004-0000-0000-0000AE040000}"/>
    <hyperlink ref="F601" r:id="rId1200" display="https://files.afu.se/Downloads/Transcriptions/Fade%20to%20Black%20(Jimmy%20Church)/" xr:uid="{00000000-0004-0000-0000-0000AF040000}"/>
    <hyperlink ref="C602" r:id="rId1201" xr:uid="{00000000-0004-0000-0000-0000B0040000}"/>
    <hyperlink ref="F602" r:id="rId1202" display="https://files.afu.se/Downloads/Transcriptions/Fade%20to%20Black%20(Jimmy%20Church)/" xr:uid="{00000000-0004-0000-0000-0000B1040000}"/>
    <hyperlink ref="C603" r:id="rId1203" xr:uid="{00000000-0004-0000-0000-0000B2040000}"/>
    <hyperlink ref="F603" r:id="rId1204" display="https://files.afu.se/Downloads/Transcriptions/Fade%20to%20Black%20(Jimmy%20Church)/" xr:uid="{00000000-0004-0000-0000-0000B3040000}"/>
    <hyperlink ref="C604" r:id="rId1205" xr:uid="{00000000-0004-0000-0000-0000B4040000}"/>
    <hyperlink ref="F604" r:id="rId1206" display="https://files.afu.se/Downloads/Transcriptions/Fade%20to%20Black%20(Jimmy%20Church)/" xr:uid="{00000000-0004-0000-0000-0000B5040000}"/>
    <hyperlink ref="C605" r:id="rId1207" xr:uid="{00000000-0004-0000-0000-0000B6040000}"/>
    <hyperlink ref="F605" r:id="rId1208" display="https://files.afu.se/Downloads/Transcriptions/Fade%20to%20Black%20(Jimmy%20Church)/" xr:uid="{00000000-0004-0000-0000-0000B7040000}"/>
    <hyperlink ref="C606" r:id="rId1209" xr:uid="{00000000-0004-0000-0000-0000B8040000}"/>
    <hyperlink ref="F606" r:id="rId1210" display="https://files.afu.se/Downloads/Transcriptions/Fade%20to%20Black%20(Jimmy%20Church)/" xr:uid="{00000000-0004-0000-0000-0000B9040000}"/>
    <hyperlink ref="C607" r:id="rId1211" xr:uid="{00000000-0004-0000-0000-0000BA040000}"/>
    <hyperlink ref="F607" r:id="rId1212" display="https://files.afu.se/Downloads/Transcriptions/Fade%20to%20Black%20(Jimmy%20Church)/" xr:uid="{00000000-0004-0000-0000-0000BB040000}"/>
    <hyperlink ref="C608" r:id="rId1213" xr:uid="{00000000-0004-0000-0000-0000BC040000}"/>
    <hyperlink ref="F608" r:id="rId1214" display="https://files.afu.se/Downloads/Transcriptions/Fade%20to%20Black%20(Jimmy%20Church)/" xr:uid="{00000000-0004-0000-0000-0000BD040000}"/>
    <hyperlink ref="C609" r:id="rId1215" xr:uid="{00000000-0004-0000-0000-0000BE040000}"/>
    <hyperlink ref="F609" r:id="rId1216" display="https://files.afu.se/Downloads/Transcriptions/Fade%20to%20Black%20(Jimmy%20Church)/" xr:uid="{00000000-0004-0000-0000-0000BF040000}"/>
    <hyperlink ref="C610" r:id="rId1217" xr:uid="{00000000-0004-0000-0000-0000C0040000}"/>
    <hyperlink ref="F610" r:id="rId1218" display="https://files.afu.se/Downloads/Transcriptions/Fade%20to%20Black%20(Jimmy%20Church)/" xr:uid="{00000000-0004-0000-0000-0000C1040000}"/>
    <hyperlink ref="C611" r:id="rId1219" xr:uid="{00000000-0004-0000-0000-0000C2040000}"/>
    <hyperlink ref="F611" r:id="rId1220" display="https://files.afu.se/Downloads/Transcriptions/Fade%20to%20Black%20(Jimmy%20Church)/" xr:uid="{00000000-0004-0000-0000-0000C3040000}"/>
    <hyperlink ref="C612" r:id="rId1221" xr:uid="{00000000-0004-0000-0000-0000C4040000}"/>
    <hyperlink ref="F612" r:id="rId1222" display="https://files.afu.se/Downloads/Transcriptions/Fade%20to%20Black%20(Jimmy%20Church)/" xr:uid="{00000000-0004-0000-0000-0000C5040000}"/>
    <hyperlink ref="C613" r:id="rId1223" xr:uid="{00000000-0004-0000-0000-0000C6040000}"/>
    <hyperlink ref="F613" r:id="rId1224" display="https://files.afu.se/Downloads/Transcriptions/Fade%20to%20Black%20(Jimmy%20Church)/" xr:uid="{00000000-0004-0000-0000-0000C7040000}"/>
    <hyperlink ref="C614" r:id="rId1225" xr:uid="{00000000-0004-0000-0000-0000C8040000}"/>
    <hyperlink ref="F614" r:id="rId1226" display="https://files.afu.se/Downloads/Transcriptions/Fade%20to%20Black%20(Jimmy%20Church)/" xr:uid="{00000000-0004-0000-0000-0000C9040000}"/>
    <hyperlink ref="C615" r:id="rId1227" xr:uid="{00000000-0004-0000-0000-0000CA040000}"/>
    <hyperlink ref="F615" r:id="rId1228" display="https://files.afu.se/Downloads/Transcriptions/Fade%20to%20Black%20(Jimmy%20Church)/" xr:uid="{00000000-0004-0000-0000-0000CB040000}"/>
    <hyperlink ref="C616" r:id="rId1229" xr:uid="{00000000-0004-0000-0000-0000CC040000}"/>
    <hyperlink ref="F616" r:id="rId1230" display="https://files.afu.se/Downloads/Transcriptions/Fade%20to%20Black%20(Jimmy%20Church)/" xr:uid="{00000000-0004-0000-0000-0000CD040000}"/>
    <hyperlink ref="C617" r:id="rId1231" xr:uid="{00000000-0004-0000-0000-0000CE040000}"/>
    <hyperlink ref="F617" r:id="rId1232" display="https://files.afu.se/Downloads/Transcriptions/Fade%20to%20Black%20(Jimmy%20Church)/" xr:uid="{00000000-0004-0000-0000-0000CF040000}"/>
    <hyperlink ref="C618" r:id="rId1233" xr:uid="{00000000-0004-0000-0000-0000D0040000}"/>
    <hyperlink ref="F618" r:id="rId1234" display="https://files.afu.se/Downloads/Transcriptions/Fade%20to%20Black%20(Jimmy%20Church)/" xr:uid="{00000000-0004-0000-0000-0000D1040000}"/>
    <hyperlink ref="C619" r:id="rId1235" xr:uid="{00000000-0004-0000-0000-0000D2040000}"/>
    <hyperlink ref="F619" r:id="rId1236" display="https://files.afu.se/Downloads/Transcriptions/Fade%20to%20Black%20(Jimmy%20Church)/" xr:uid="{00000000-0004-0000-0000-0000D3040000}"/>
    <hyperlink ref="C620" r:id="rId1237" xr:uid="{00000000-0004-0000-0000-0000D4040000}"/>
    <hyperlink ref="F620" r:id="rId1238" display="https://files.afu.se/Downloads/Transcriptions/Fade%20to%20Black%20(Jimmy%20Church)/" xr:uid="{00000000-0004-0000-0000-0000D5040000}"/>
    <hyperlink ref="C621" r:id="rId1239" xr:uid="{00000000-0004-0000-0000-0000D6040000}"/>
    <hyperlink ref="F621" r:id="rId1240" display="https://files.afu.se/Downloads/Transcriptions/Fade%20to%20Black%20(Jimmy%20Church)/" xr:uid="{00000000-0004-0000-0000-0000D7040000}"/>
    <hyperlink ref="C622" r:id="rId1241" xr:uid="{00000000-0004-0000-0000-0000D8040000}"/>
    <hyperlink ref="F622" r:id="rId1242" display="https://files.afu.se/Downloads/Transcriptions/Fade%20to%20Black%20(Jimmy%20Church)/" xr:uid="{00000000-0004-0000-0000-0000D9040000}"/>
    <hyperlink ref="C623" r:id="rId1243" xr:uid="{00000000-0004-0000-0000-0000DA040000}"/>
    <hyperlink ref="F623" r:id="rId1244" display="https://files.afu.se/Downloads/Transcriptions/Fade%20to%20Black%20(Jimmy%20Church)/" xr:uid="{00000000-0004-0000-0000-0000DB040000}"/>
    <hyperlink ref="C624" r:id="rId1245" xr:uid="{00000000-0004-0000-0000-0000DC040000}"/>
    <hyperlink ref="F624" r:id="rId1246" display="https://files.afu.se/Downloads/Transcriptions/Fade%20to%20Black%20(Jimmy%20Church)/" xr:uid="{00000000-0004-0000-0000-0000DD040000}"/>
    <hyperlink ref="C625" r:id="rId1247" xr:uid="{00000000-0004-0000-0000-0000DE040000}"/>
    <hyperlink ref="F625" r:id="rId1248" display="https://files.afu.se/Downloads/Transcriptions/Fade%20to%20Black%20(Jimmy%20Church)/" xr:uid="{00000000-0004-0000-0000-0000DF040000}"/>
    <hyperlink ref="C626" r:id="rId1249" xr:uid="{00000000-0004-0000-0000-0000E0040000}"/>
    <hyperlink ref="F626" r:id="rId1250" display="https://files.afu.se/Downloads/Transcriptions/Fade%20to%20Black%20(Jimmy%20Church)/" xr:uid="{00000000-0004-0000-0000-0000E1040000}"/>
    <hyperlink ref="C627" r:id="rId1251" xr:uid="{00000000-0004-0000-0000-0000E2040000}"/>
    <hyperlink ref="F627" r:id="rId1252" display="https://files.afu.se/Downloads/Transcriptions/Fade%20to%20Black%20(Jimmy%20Church)/" xr:uid="{00000000-0004-0000-0000-0000E3040000}"/>
    <hyperlink ref="C628" r:id="rId1253" xr:uid="{00000000-0004-0000-0000-0000E4040000}"/>
    <hyperlink ref="F628" r:id="rId1254" display="https://files.afu.se/Downloads/Transcriptions/Fade%20to%20Black%20(Jimmy%20Church)/" xr:uid="{00000000-0004-0000-0000-0000E5040000}"/>
    <hyperlink ref="C629" r:id="rId1255" xr:uid="{00000000-0004-0000-0000-0000E6040000}"/>
    <hyperlink ref="F629" r:id="rId1256" display="https://files.afu.se/Downloads/Transcriptions/Fade%20to%20Black%20(Jimmy%20Church)/" xr:uid="{00000000-0004-0000-0000-0000E7040000}"/>
    <hyperlink ref="C630" r:id="rId1257" xr:uid="{00000000-0004-0000-0000-0000E8040000}"/>
    <hyperlink ref="F630" r:id="rId1258" display="https://files.afu.se/Downloads/Transcriptions/Fade%20to%20Black%20(Jimmy%20Church)/" xr:uid="{00000000-0004-0000-0000-0000E9040000}"/>
    <hyperlink ref="C631" r:id="rId1259" xr:uid="{00000000-0004-0000-0000-0000EA040000}"/>
    <hyperlink ref="F631" r:id="rId1260" display="https://files.afu.se/Downloads/Transcriptions/Fade%20to%20Black%20(Jimmy%20Church)/" xr:uid="{00000000-0004-0000-0000-0000EB040000}"/>
    <hyperlink ref="C632" r:id="rId1261" xr:uid="{00000000-0004-0000-0000-0000EC040000}"/>
    <hyperlink ref="F632" r:id="rId1262" display="https://files.afu.se/Downloads/Transcriptions/Fade%20to%20Black%20(Jimmy%20Church)/" xr:uid="{00000000-0004-0000-0000-0000ED040000}"/>
    <hyperlink ref="C633" r:id="rId1263" xr:uid="{00000000-0004-0000-0000-0000EE040000}"/>
    <hyperlink ref="F633" r:id="rId1264" display="https://files.afu.se/Downloads/Transcriptions/Fade%20to%20Black%20(Jimmy%20Church)/" xr:uid="{00000000-0004-0000-0000-0000EF040000}"/>
    <hyperlink ref="C634" r:id="rId1265" xr:uid="{00000000-0004-0000-0000-0000F0040000}"/>
    <hyperlink ref="F634" r:id="rId1266" display="https://files.afu.se/Downloads/Transcriptions/Fade%20to%20Black%20(Jimmy%20Church)/" xr:uid="{00000000-0004-0000-0000-0000F1040000}"/>
    <hyperlink ref="C635" r:id="rId1267" xr:uid="{00000000-0004-0000-0000-0000F2040000}"/>
    <hyperlink ref="F635" r:id="rId1268" display="https://files.afu.se/Downloads/Transcriptions/Fade%20to%20Black%20(Jimmy%20Church)/" xr:uid="{00000000-0004-0000-0000-0000F3040000}"/>
    <hyperlink ref="C636" r:id="rId1269" xr:uid="{00000000-0004-0000-0000-0000F4040000}"/>
    <hyperlink ref="F636" r:id="rId1270" display="https://files.afu.se/Downloads/Transcriptions/Fade%20to%20Black%20(Jimmy%20Church)/" xr:uid="{00000000-0004-0000-0000-0000F5040000}"/>
    <hyperlink ref="C637" r:id="rId1271" xr:uid="{00000000-0004-0000-0000-0000F6040000}"/>
    <hyperlink ref="F637" r:id="rId1272" display="https://files.afu.se/Downloads/Transcriptions/Fade%20to%20Black%20(Jimmy%20Church)/" xr:uid="{00000000-0004-0000-0000-0000F7040000}"/>
    <hyperlink ref="C638" r:id="rId1273" xr:uid="{00000000-0004-0000-0000-0000F8040000}"/>
    <hyperlink ref="F638" r:id="rId1274" display="https://files.afu.se/Downloads/Transcriptions/Fade%20to%20Black%20(Jimmy%20Church)/" xr:uid="{00000000-0004-0000-0000-0000F9040000}"/>
    <hyperlink ref="C639" r:id="rId1275" xr:uid="{00000000-0004-0000-0000-0000FA040000}"/>
    <hyperlink ref="F639" r:id="rId1276" display="https://files.afu.se/Downloads/Transcriptions/Fade%20to%20Black%20(Jimmy%20Church)/" xr:uid="{00000000-0004-0000-0000-0000FB040000}"/>
    <hyperlink ref="C640" r:id="rId1277" xr:uid="{00000000-0004-0000-0000-0000FC040000}"/>
    <hyperlink ref="F640" r:id="rId1278" display="https://files.afu.se/Downloads/Transcriptions/Fade%20to%20Black%20(Jimmy%20Church)/" xr:uid="{00000000-0004-0000-0000-0000FD040000}"/>
    <hyperlink ref="C641" r:id="rId1279" xr:uid="{00000000-0004-0000-0000-0000FE040000}"/>
    <hyperlink ref="F641" r:id="rId1280" display="https://files.afu.se/Downloads/Transcriptions/Fade%20to%20Black%20(Jimmy%20Church)/" xr:uid="{00000000-0004-0000-0000-0000FF040000}"/>
    <hyperlink ref="C642" r:id="rId1281" xr:uid="{00000000-0004-0000-0000-000000050000}"/>
    <hyperlink ref="F642" r:id="rId1282" display="https://files.afu.se/Downloads/Transcriptions/Fade%20to%20Black%20(Jimmy%20Church)/" xr:uid="{00000000-0004-0000-0000-000001050000}"/>
    <hyperlink ref="C643" r:id="rId1283" xr:uid="{00000000-0004-0000-0000-000002050000}"/>
    <hyperlink ref="F643" r:id="rId1284" display="https://files.afu.se/Downloads/Transcriptions/Fade%20to%20Black%20(Jimmy%20Church)/" xr:uid="{00000000-0004-0000-0000-000003050000}"/>
    <hyperlink ref="C644" r:id="rId1285" xr:uid="{00000000-0004-0000-0000-000004050000}"/>
    <hyperlink ref="F644" r:id="rId1286" display="https://files.afu.se/Downloads/Transcriptions/Fade%20to%20Black%20(Jimmy%20Church)/" xr:uid="{00000000-0004-0000-0000-000005050000}"/>
    <hyperlink ref="C645" r:id="rId1287" xr:uid="{00000000-0004-0000-0000-000006050000}"/>
    <hyperlink ref="F645" r:id="rId1288" display="https://files.afu.se/Downloads/Transcriptions/Fade%20to%20Black%20(Jimmy%20Church)/" xr:uid="{00000000-0004-0000-0000-000007050000}"/>
    <hyperlink ref="C646" r:id="rId1289" xr:uid="{00000000-0004-0000-0000-000008050000}"/>
    <hyperlink ref="F646" r:id="rId1290" display="https://files.afu.se/Downloads/Transcriptions/Fade%20to%20Black%20(Jimmy%20Church)/" xr:uid="{00000000-0004-0000-0000-000009050000}"/>
    <hyperlink ref="C647" r:id="rId1291" xr:uid="{00000000-0004-0000-0000-00000A050000}"/>
    <hyperlink ref="F647" r:id="rId1292" display="https://files.afu.se/Downloads/Transcriptions/Fade%20to%20Black%20(Jimmy%20Church)/" xr:uid="{00000000-0004-0000-0000-00000B050000}"/>
    <hyperlink ref="C648" r:id="rId1293" xr:uid="{00000000-0004-0000-0000-00000C050000}"/>
    <hyperlink ref="F648" r:id="rId1294" display="https://files.afu.se/Downloads/Transcriptions/Fade%20to%20Black%20(Jimmy%20Church)/" xr:uid="{00000000-0004-0000-0000-00000D050000}"/>
    <hyperlink ref="C649" r:id="rId1295" xr:uid="{00000000-0004-0000-0000-00000E050000}"/>
    <hyperlink ref="F649" r:id="rId1296" display="https://files.afu.se/Downloads/Transcriptions/Fade%20to%20Black%20(Jimmy%20Church)/" xr:uid="{00000000-0004-0000-0000-00000F050000}"/>
    <hyperlink ref="C650" r:id="rId1297" xr:uid="{00000000-0004-0000-0000-000010050000}"/>
    <hyperlink ref="F650" r:id="rId1298" display="https://files.afu.se/Downloads/Transcriptions/Fade%20to%20Black%20(Jimmy%20Church)/" xr:uid="{00000000-0004-0000-0000-000011050000}"/>
    <hyperlink ref="C651" r:id="rId1299" xr:uid="{00000000-0004-0000-0000-000012050000}"/>
    <hyperlink ref="F651" r:id="rId1300" display="https://files.afu.se/Downloads/Transcriptions/Fade%20to%20Black%20(Jimmy%20Church)/" xr:uid="{00000000-0004-0000-0000-000013050000}"/>
    <hyperlink ref="C652" r:id="rId1301" xr:uid="{00000000-0004-0000-0000-000014050000}"/>
    <hyperlink ref="F652" r:id="rId1302" display="https://files.afu.se/Downloads/Transcriptions/Fade%20to%20Black%20(Jimmy%20Church)/" xr:uid="{00000000-0004-0000-0000-000015050000}"/>
    <hyperlink ref="C653" r:id="rId1303" xr:uid="{00000000-0004-0000-0000-000016050000}"/>
    <hyperlink ref="F653" r:id="rId1304" display="https://files.afu.se/Downloads/Transcriptions/Fade%20to%20Black%20(Jimmy%20Church)/" xr:uid="{00000000-0004-0000-0000-000017050000}"/>
    <hyperlink ref="C654" r:id="rId1305" xr:uid="{00000000-0004-0000-0000-000018050000}"/>
    <hyperlink ref="F654" r:id="rId1306" display="https://files.afu.se/Downloads/Transcriptions/Fade%20to%20Black%20(Jimmy%20Church)/" xr:uid="{00000000-0004-0000-0000-000019050000}"/>
    <hyperlink ref="C655" r:id="rId1307" xr:uid="{00000000-0004-0000-0000-00001A050000}"/>
    <hyperlink ref="F655" r:id="rId1308" display="https://files.afu.se/Downloads/Transcriptions/Fade%20to%20Black%20(Jimmy%20Church)/" xr:uid="{00000000-0004-0000-0000-00001B050000}"/>
    <hyperlink ref="C656" r:id="rId1309" xr:uid="{00000000-0004-0000-0000-00001C050000}"/>
    <hyperlink ref="F656" r:id="rId1310" display="https://files.afu.se/Downloads/Transcriptions/Fade%20to%20Black%20(Jimmy%20Church)/" xr:uid="{00000000-0004-0000-0000-00001D050000}"/>
    <hyperlink ref="C657" r:id="rId1311" xr:uid="{00000000-0004-0000-0000-00001E050000}"/>
    <hyperlink ref="F657" r:id="rId1312" display="https://files.afu.se/Downloads/Transcriptions/Fade%20to%20Black%20(Jimmy%20Church)/" xr:uid="{00000000-0004-0000-0000-00001F050000}"/>
    <hyperlink ref="C658" r:id="rId1313" xr:uid="{00000000-0004-0000-0000-000020050000}"/>
    <hyperlink ref="F658" r:id="rId1314" display="https://files.afu.se/Downloads/Transcriptions/Fade%20to%20Black%20(Jimmy%20Church)/" xr:uid="{00000000-0004-0000-0000-000021050000}"/>
    <hyperlink ref="C659" r:id="rId1315" xr:uid="{00000000-0004-0000-0000-000022050000}"/>
    <hyperlink ref="F659" r:id="rId1316" display="https://files.afu.se/Downloads/Transcriptions/Fade%20to%20Black%20(Jimmy%20Church)/" xr:uid="{00000000-0004-0000-0000-000023050000}"/>
    <hyperlink ref="C660" r:id="rId1317" xr:uid="{00000000-0004-0000-0000-000024050000}"/>
    <hyperlink ref="F660" r:id="rId1318" display="https://files.afu.se/Downloads/Transcriptions/Fade%20to%20Black%20(Jimmy%20Church)/" xr:uid="{00000000-0004-0000-0000-000025050000}"/>
    <hyperlink ref="C661" r:id="rId1319" xr:uid="{00000000-0004-0000-0000-000026050000}"/>
    <hyperlink ref="F661" r:id="rId1320" display="https://files.afu.se/Downloads/Transcriptions/Fade%20to%20Black%20(Jimmy%20Church)/" xr:uid="{00000000-0004-0000-0000-000027050000}"/>
    <hyperlink ref="C662" r:id="rId1321" xr:uid="{00000000-0004-0000-0000-000028050000}"/>
    <hyperlink ref="F662" r:id="rId1322" display="https://files.afu.se/Downloads/Transcriptions/Fade%20to%20Black%20(Jimmy%20Church)/" xr:uid="{00000000-0004-0000-0000-000029050000}"/>
    <hyperlink ref="C663" r:id="rId1323" xr:uid="{00000000-0004-0000-0000-00002A050000}"/>
    <hyperlink ref="F663" r:id="rId1324" display="https://files.afu.se/Downloads/Transcriptions/Fade%20to%20Black%20(Jimmy%20Church)/" xr:uid="{00000000-0004-0000-0000-00002B050000}"/>
    <hyperlink ref="C664" r:id="rId1325" xr:uid="{00000000-0004-0000-0000-00002C050000}"/>
    <hyperlink ref="F664" r:id="rId1326" display="https://files.afu.se/Downloads/Transcriptions/Fade%20to%20Black%20(Jimmy%20Church)/" xr:uid="{00000000-0004-0000-0000-00002D050000}"/>
    <hyperlink ref="C665" r:id="rId1327" xr:uid="{00000000-0004-0000-0000-00002E050000}"/>
    <hyperlink ref="F665" r:id="rId1328" display="https://files.afu.se/Downloads/Transcriptions/Fade%20to%20Black%20(Jimmy%20Church)/" xr:uid="{00000000-0004-0000-0000-00002F050000}"/>
    <hyperlink ref="C666" r:id="rId1329" xr:uid="{00000000-0004-0000-0000-000030050000}"/>
    <hyperlink ref="F666" r:id="rId1330" display="https://files.afu.se/Downloads/Transcriptions/Fade%20to%20Black%20(Jimmy%20Church)/" xr:uid="{00000000-0004-0000-0000-000031050000}"/>
    <hyperlink ref="C667" r:id="rId1331" xr:uid="{00000000-0004-0000-0000-000032050000}"/>
    <hyperlink ref="F667" r:id="rId1332" display="https://files.afu.se/Downloads/Transcriptions/Fade%20to%20Black%20(Jimmy%20Church)/" xr:uid="{00000000-0004-0000-0000-000033050000}"/>
    <hyperlink ref="C668" r:id="rId1333" xr:uid="{00000000-0004-0000-0000-000034050000}"/>
    <hyperlink ref="F668" r:id="rId1334" display="https://files.afu.se/Downloads/Transcriptions/Fade%20to%20Black%20(Jimmy%20Church)/" xr:uid="{00000000-0004-0000-0000-000035050000}"/>
    <hyperlink ref="C669" r:id="rId1335" xr:uid="{00000000-0004-0000-0000-000036050000}"/>
    <hyperlink ref="F669" r:id="rId1336" display="https://files.afu.se/Downloads/Transcriptions/Fade%20to%20Black%20(Jimmy%20Church)/" xr:uid="{00000000-0004-0000-0000-000037050000}"/>
    <hyperlink ref="C670" r:id="rId1337" xr:uid="{00000000-0004-0000-0000-000038050000}"/>
    <hyperlink ref="F670" r:id="rId1338" display="https://files.afu.se/Downloads/Transcriptions/Fade%20to%20Black%20(Jimmy%20Church)/" xr:uid="{00000000-0004-0000-0000-000039050000}"/>
    <hyperlink ref="C671" r:id="rId1339" xr:uid="{00000000-0004-0000-0000-00003A050000}"/>
    <hyperlink ref="F671" r:id="rId1340" display="https://files.afu.se/Downloads/Transcriptions/Fade%20to%20Black%20(Jimmy%20Church)/" xr:uid="{00000000-0004-0000-0000-00003B050000}"/>
    <hyperlink ref="C672" r:id="rId1341" xr:uid="{00000000-0004-0000-0000-00003C050000}"/>
    <hyperlink ref="F672" r:id="rId1342" display="https://files.afu.se/Downloads/Transcriptions/Fade%20to%20Black%20(Jimmy%20Church)/" xr:uid="{00000000-0004-0000-0000-00003D050000}"/>
    <hyperlink ref="C673" r:id="rId1343" xr:uid="{00000000-0004-0000-0000-00003E050000}"/>
    <hyperlink ref="F673" r:id="rId1344" display="https://files.afu.se/Downloads/Transcriptions/Fade%20to%20Black%20(Jimmy%20Church)/" xr:uid="{00000000-0004-0000-0000-00003F050000}"/>
    <hyperlink ref="C674" r:id="rId1345" xr:uid="{00000000-0004-0000-0000-000040050000}"/>
    <hyperlink ref="F674" r:id="rId1346" display="https://files.afu.se/Downloads/Transcriptions/Fade%20to%20Black%20(Jimmy%20Church)/" xr:uid="{00000000-0004-0000-0000-000041050000}"/>
    <hyperlink ref="C675" r:id="rId1347" xr:uid="{00000000-0004-0000-0000-000042050000}"/>
    <hyperlink ref="F675" r:id="rId1348" display="https://files.afu.se/Downloads/Transcriptions/Fade%20to%20Black%20(Jimmy%20Church)/" xr:uid="{00000000-0004-0000-0000-000043050000}"/>
    <hyperlink ref="C676" r:id="rId1349" xr:uid="{00000000-0004-0000-0000-000044050000}"/>
    <hyperlink ref="F676" r:id="rId1350" display="https://files.afu.se/Downloads/Transcriptions/Fade%20to%20Black%20(Jimmy%20Church)/" xr:uid="{00000000-0004-0000-0000-000045050000}"/>
    <hyperlink ref="C677" r:id="rId1351" xr:uid="{00000000-0004-0000-0000-000046050000}"/>
    <hyperlink ref="F677" r:id="rId1352" display="https://files.afu.se/Downloads/Transcriptions/Fade%20to%20Black%20(Jimmy%20Church)/" xr:uid="{00000000-0004-0000-0000-000047050000}"/>
    <hyperlink ref="C678" r:id="rId1353" xr:uid="{00000000-0004-0000-0000-000048050000}"/>
    <hyperlink ref="F678" r:id="rId1354" display="https://files.afu.se/Downloads/Transcriptions/Fade%20to%20Black%20(Jimmy%20Church)/" xr:uid="{00000000-0004-0000-0000-000049050000}"/>
    <hyperlink ref="C679" r:id="rId1355" xr:uid="{00000000-0004-0000-0000-00004A050000}"/>
    <hyperlink ref="F679" r:id="rId1356" display="https://files.afu.se/Downloads/Transcriptions/Fade%20to%20Black%20(Jimmy%20Church)/" xr:uid="{00000000-0004-0000-0000-00004B050000}"/>
    <hyperlink ref="C680" r:id="rId1357" xr:uid="{00000000-0004-0000-0000-00004C050000}"/>
    <hyperlink ref="F680" r:id="rId1358" display="https://files.afu.se/Downloads/Transcriptions/Fade%20to%20Black%20(Jimmy%20Church)/" xr:uid="{00000000-0004-0000-0000-00004D050000}"/>
    <hyperlink ref="C681" r:id="rId1359" xr:uid="{00000000-0004-0000-0000-00004E050000}"/>
    <hyperlink ref="F681" r:id="rId1360" display="https://files.afu.se/Downloads/Transcriptions/Fade%20to%20Black%20(Jimmy%20Church)/" xr:uid="{00000000-0004-0000-0000-00004F050000}"/>
    <hyperlink ref="C682" r:id="rId1361" xr:uid="{00000000-0004-0000-0000-000050050000}"/>
    <hyperlink ref="F682" r:id="rId1362" display="https://files.afu.se/Downloads/Transcriptions/Fade%20to%20Black%20(Jimmy%20Church)/" xr:uid="{00000000-0004-0000-0000-000051050000}"/>
    <hyperlink ref="C683" r:id="rId1363" xr:uid="{00000000-0004-0000-0000-000052050000}"/>
    <hyperlink ref="F683" r:id="rId1364" display="https://files.afu.se/Downloads/Transcriptions/Fade%20to%20Black%20(Jimmy%20Church)/" xr:uid="{00000000-0004-0000-0000-000053050000}"/>
    <hyperlink ref="C684" r:id="rId1365" xr:uid="{00000000-0004-0000-0000-000054050000}"/>
    <hyperlink ref="F684" r:id="rId1366" display="https://files.afu.se/Downloads/Transcriptions/Fade%20to%20Black%20(Jimmy%20Church)/" xr:uid="{00000000-0004-0000-0000-000055050000}"/>
    <hyperlink ref="C685" r:id="rId1367" xr:uid="{00000000-0004-0000-0000-000056050000}"/>
    <hyperlink ref="F685" r:id="rId1368" display="https://files.afu.se/Downloads/Transcriptions/Fade%20to%20Black%20(Jimmy%20Church)/" xr:uid="{00000000-0004-0000-0000-000057050000}"/>
    <hyperlink ref="C686" r:id="rId1369" xr:uid="{00000000-0004-0000-0000-000058050000}"/>
    <hyperlink ref="F686" r:id="rId1370" display="https://files.afu.se/Downloads/Transcriptions/Fade%20to%20Black%20(Jimmy%20Church)/" xr:uid="{00000000-0004-0000-0000-000059050000}"/>
    <hyperlink ref="C687" r:id="rId1371" xr:uid="{00000000-0004-0000-0000-00005A050000}"/>
    <hyperlink ref="F687" r:id="rId1372" display="https://files.afu.se/Downloads/Transcriptions/Fade%20to%20Black%20(Jimmy%20Church)/" xr:uid="{00000000-0004-0000-0000-00005B050000}"/>
    <hyperlink ref="C688" r:id="rId1373" xr:uid="{00000000-0004-0000-0000-00005C050000}"/>
    <hyperlink ref="F688" r:id="rId1374" display="https://files.afu.se/Downloads/Transcriptions/Fade%20to%20Black%20(Jimmy%20Church)/" xr:uid="{00000000-0004-0000-0000-00005D050000}"/>
    <hyperlink ref="C689" r:id="rId1375" xr:uid="{00000000-0004-0000-0000-00005E050000}"/>
    <hyperlink ref="F689" r:id="rId1376" display="https://files.afu.se/Downloads/Transcriptions/Fade%20to%20Black%20(Jimmy%20Church)/" xr:uid="{00000000-0004-0000-0000-00005F050000}"/>
    <hyperlink ref="C690" r:id="rId1377" xr:uid="{00000000-0004-0000-0000-000060050000}"/>
    <hyperlink ref="F690" r:id="rId1378" display="https://files.afu.se/Downloads/Transcriptions/Fade%20to%20Black%20(Jimmy%20Church)/" xr:uid="{00000000-0004-0000-0000-000061050000}"/>
    <hyperlink ref="C691" r:id="rId1379" xr:uid="{00000000-0004-0000-0000-000062050000}"/>
    <hyperlink ref="F691" r:id="rId1380" display="https://files.afu.se/Downloads/Transcriptions/Fade%20to%20Black%20(Jimmy%20Church)/" xr:uid="{00000000-0004-0000-0000-000063050000}"/>
    <hyperlink ref="C692" r:id="rId1381" xr:uid="{00000000-0004-0000-0000-000064050000}"/>
    <hyperlink ref="F692" r:id="rId1382" display="https://files.afu.se/Downloads/Transcriptions/Fade%20to%20Black%20(Jimmy%20Church)/" xr:uid="{00000000-0004-0000-0000-000065050000}"/>
    <hyperlink ref="C693" r:id="rId1383" xr:uid="{00000000-0004-0000-0000-000066050000}"/>
    <hyperlink ref="F693" r:id="rId1384" display="https://files.afu.se/Downloads/Transcriptions/Fade%20to%20Black%20(Jimmy%20Church)/" xr:uid="{00000000-0004-0000-0000-000067050000}"/>
    <hyperlink ref="C694" r:id="rId1385" xr:uid="{00000000-0004-0000-0000-000068050000}"/>
    <hyperlink ref="F694" r:id="rId1386" display="https://files.afu.se/Downloads/Transcriptions/Fade%20to%20Black%20(Jimmy%20Church)/" xr:uid="{00000000-0004-0000-0000-000069050000}"/>
    <hyperlink ref="C695" r:id="rId1387" xr:uid="{00000000-0004-0000-0000-00006A050000}"/>
    <hyperlink ref="F695" r:id="rId1388" display="https://files.afu.se/Downloads/Transcriptions/Fade%20to%20Black%20(Jimmy%20Church)/" xr:uid="{00000000-0004-0000-0000-00006B050000}"/>
    <hyperlink ref="C696" r:id="rId1389" xr:uid="{00000000-0004-0000-0000-00006C050000}"/>
    <hyperlink ref="F696" r:id="rId1390" display="https://files.afu.se/Downloads/Transcriptions/Fade%20to%20Black%20(Jimmy%20Church)/" xr:uid="{00000000-0004-0000-0000-00006D050000}"/>
    <hyperlink ref="C697" r:id="rId1391" xr:uid="{00000000-0004-0000-0000-00006E050000}"/>
    <hyperlink ref="F697" r:id="rId1392" display="https://files.afu.se/Downloads/Transcriptions/Fade%20to%20Black%20(Jimmy%20Church)/" xr:uid="{00000000-0004-0000-0000-00006F050000}"/>
    <hyperlink ref="C698" r:id="rId1393" xr:uid="{00000000-0004-0000-0000-000070050000}"/>
    <hyperlink ref="F698" r:id="rId1394" display="https://files.afu.se/Downloads/Transcriptions/Fade%20to%20Black%20(Jimmy%20Church)/" xr:uid="{00000000-0004-0000-0000-000071050000}"/>
    <hyperlink ref="C699" r:id="rId1395" xr:uid="{00000000-0004-0000-0000-000072050000}"/>
    <hyperlink ref="F699" r:id="rId1396" display="https://files.afu.se/Downloads/Transcriptions/Fade%20to%20Black%20(Jimmy%20Church)/" xr:uid="{00000000-0004-0000-0000-000073050000}"/>
    <hyperlink ref="C700" r:id="rId1397" xr:uid="{00000000-0004-0000-0000-000074050000}"/>
    <hyperlink ref="F700" r:id="rId1398" display="https://files.afu.se/Downloads/Transcriptions/Fade%20to%20Black%20(Jimmy%20Church)/" xr:uid="{00000000-0004-0000-0000-000075050000}"/>
    <hyperlink ref="C701" r:id="rId1399" xr:uid="{00000000-0004-0000-0000-000076050000}"/>
    <hyperlink ref="F701" r:id="rId1400" display="https://files.afu.se/Downloads/Transcriptions/Fade%20to%20Black%20(Jimmy%20Church)/" xr:uid="{00000000-0004-0000-0000-000077050000}"/>
    <hyperlink ref="C702" r:id="rId1401" xr:uid="{00000000-0004-0000-0000-000078050000}"/>
    <hyperlink ref="F702" r:id="rId1402" display="https://files.afu.se/Downloads/Transcriptions/Fade%20to%20Black%20(Jimmy%20Church)/" xr:uid="{00000000-0004-0000-0000-000079050000}"/>
    <hyperlink ref="C703" r:id="rId1403" xr:uid="{00000000-0004-0000-0000-00007A050000}"/>
    <hyperlink ref="F703" r:id="rId1404" display="https://files.afu.se/Downloads/Transcriptions/Fade%20to%20Black%20(Jimmy%20Church)/" xr:uid="{00000000-0004-0000-0000-00007B050000}"/>
    <hyperlink ref="C704" r:id="rId1405" xr:uid="{00000000-0004-0000-0000-00007C050000}"/>
    <hyperlink ref="F704" r:id="rId1406" display="https://files.afu.se/Downloads/Transcriptions/Fade%20to%20Black%20(Jimmy%20Church)/" xr:uid="{00000000-0004-0000-0000-00007D050000}"/>
    <hyperlink ref="C705" r:id="rId1407" xr:uid="{00000000-0004-0000-0000-00007E050000}"/>
    <hyperlink ref="F705" r:id="rId1408" display="https://files.afu.se/Downloads/Transcriptions/Fade%20to%20Black%20(Jimmy%20Church)/" xr:uid="{00000000-0004-0000-0000-00007F050000}"/>
    <hyperlink ref="C706" r:id="rId1409" xr:uid="{00000000-0004-0000-0000-000080050000}"/>
    <hyperlink ref="F706" r:id="rId1410" display="https://files.afu.se/Downloads/Transcriptions/Fade%20to%20Black%20(Jimmy%20Church)/" xr:uid="{00000000-0004-0000-0000-000081050000}"/>
    <hyperlink ref="C707" r:id="rId1411" xr:uid="{00000000-0004-0000-0000-000082050000}"/>
    <hyperlink ref="F707" r:id="rId1412" display="https://files.afu.se/Downloads/Transcriptions/Fade%20to%20Black%20(Jimmy%20Church)/" xr:uid="{00000000-0004-0000-0000-000083050000}"/>
    <hyperlink ref="C708" r:id="rId1413" xr:uid="{00000000-0004-0000-0000-000084050000}"/>
    <hyperlink ref="F708" r:id="rId1414" display="https://files.afu.se/Downloads/Transcriptions/Fade%20to%20Black%20(Jimmy%20Church)/" xr:uid="{00000000-0004-0000-0000-000085050000}"/>
    <hyperlink ref="C709" r:id="rId1415" xr:uid="{00000000-0004-0000-0000-000086050000}"/>
    <hyperlink ref="F709" r:id="rId1416" display="https://files.afu.se/Downloads/Transcriptions/Fade%20to%20Black%20(Jimmy%20Church)/" xr:uid="{00000000-0004-0000-0000-000087050000}"/>
    <hyperlink ref="C710" r:id="rId1417" xr:uid="{00000000-0004-0000-0000-000088050000}"/>
    <hyperlink ref="F710" r:id="rId1418" display="https://files.afu.se/Downloads/Transcriptions/Fade%20to%20Black%20(Jimmy%20Church)/" xr:uid="{00000000-0004-0000-0000-000089050000}"/>
    <hyperlink ref="C711" r:id="rId1419" xr:uid="{00000000-0004-0000-0000-00008A050000}"/>
    <hyperlink ref="F711" r:id="rId1420" display="https://files.afu.se/Downloads/Transcriptions/Fade%20to%20Black%20(Jimmy%20Church)/" xr:uid="{00000000-0004-0000-0000-00008B050000}"/>
    <hyperlink ref="C712" r:id="rId1421" xr:uid="{00000000-0004-0000-0000-00008C050000}"/>
    <hyperlink ref="F712" r:id="rId1422" display="https://files.afu.se/Downloads/Transcriptions/Fade%20to%20Black%20(Jimmy%20Church)/" xr:uid="{00000000-0004-0000-0000-00008D050000}"/>
    <hyperlink ref="C713" r:id="rId1423" xr:uid="{00000000-0004-0000-0000-00008E050000}"/>
    <hyperlink ref="F713" r:id="rId1424" display="https://files.afu.se/Downloads/Transcriptions/Fade%20to%20Black%20(Jimmy%20Church)/" xr:uid="{00000000-0004-0000-0000-00008F050000}"/>
    <hyperlink ref="C714" r:id="rId1425" xr:uid="{00000000-0004-0000-0000-000090050000}"/>
    <hyperlink ref="F714" r:id="rId1426" display="https://files.afu.se/Downloads/Transcriptions/Fade%20to%20Black%20(Jimmy%20Church)/" xr:uid="{00000000-0004-0000-0000-000091050000}"/>
    <hyperlink ref="C715" r:id="rId1427" xr:uid="{00000000-0004-0000-0000-000092050000}"/>
    <hyperlink ref="F715" r:id="rId1428" display="https://files.afu.se/Downloads/Transcriptions/Fade%20to%20Black%20(Jimmy%20Church)/" xr:uid="{00000000-0004-0000-0000-000093050000}"/>
    <hyperlink ref="C716" r:id="rId1429" xr:uid="{00000000-0004-0000-0000-000094050000}"/>
    <hyperlink ref="F716" r:id="rId1430" display="https://files.afu.se/Downloads/Transcriptions/Fade%20to%20Black%20(Jimmy%20Church)/" xr:uid="{00000000-0004-0000-0000-000095050000}"/>
    <hyperlink ref="C717" r:id="rId1431" xr:uid="{00000000-0004-0000-0000-000096050000}"/>
    <hyperlink ref="F717" r:id="rId1432" display="https://files.afu.se/Downloads/Transcriptions/Fade%20to%20Black%20(Jimmy%20Church)/" xr:uid="{00000000-0004-0000-0000-000097050000}"/>
    <hyperlink ref="C718" r:id="rId1433" xr:uid="{00000000-0004-0000-0000-000098050000}"/>
    <hyperlink ref="F718" r:id="rId1434" display="https://files.afu.se/Downloads/Transcriptions/Fade%20to%20Black%20(Jimmy%20Church)/" xr:uid="{00000000-0004-0000-0000-000099050000}"/>
    <hyperlink ref="C719" r:id="rId1435" xr:uid="{00000000-0004-0000-0000-00009A050000}"/>
    <hyperlink ref="F719" r:id="rId1436" display="https://files.afu.se/Downloads/Transcriptions/Fade%20to%20Black%20(Jimmy%20Church)/" xr:uid="{00000000-0004-0000-0000-00009B050000}"/>
    <hyperlink ref="C720" r:id="rId1437" xr:uid="{00000000-0004-0000-0000-00009C050000}"/>
    <hyperlink ref="F720" r:id="rId1438" display="https://files.afu.se/Downloads/Transcriptions/Fade%20to%20Black%20(Jimmy%20Church)/" xr:uid="{00000000-0004-0000-0000-00009D050000}"/>
    <hyperlink ref="C721" r:id="rId1439" xr:uid="{00000000-0004-0000-0000-00009E050000}"/>
    <hyperlink ref="F721" r:id="rId1440" display="https://files.afu.se/Downloads/Transcriptions/Fade%20to%20Black%20(Jimmy%20Church)/" xr:uid="{00000000-0004-0000-0000-00009F050000}"/>
    <hyperlink ref="C722" r:id="rId1441" xr:uid="{00000000-0004-0000-0000-0000A0050000}"/>
    <hyperlink ref="F722" r:id="rId1442" display="https://files.afu.se/Downloads/Transcriptions/Fade%20to%20Black%20(Jimmy%20Church)/" xr:uid="{00000000-0004-0000-0000-0000A1050000}"/>
    <hyperlink ref="C723" r:id="rId1443" xr:uid="{00000000-0004-0000-0000-0000A2050000}"/>
    <hyperlink ref="F723" r:id="rId1444" display="https://files.afu.se/Downloads/Transcriptions/Fade%20to%20Black%20(Jimmy%20Church)/" xr:uid="{00000000-0004-0000-0000-0000A3050000}"/>
    <hyperlink ref="C724" r:id="rId1445" xr:uid="{00000000-0004-0000-0000-0000A4050000}"/>
    <hyperlink ref="F724" r:id="rId1446" display="https://files.afu.se/Downloads/Transcriptions/Fade%20to%20Black%20(Jimmy%20Church)/" xr:uid="{00000000-0004-0000-0000-0000A5050000}"/>
    <hyperlink ref="C725" r:id="rId1447" xr:uid="{00000000-0004-0000-0000-0000A6050000}"/>
    <hyperlink ref="F725" r:id="rId1448" display="https://files.afu.se/Downloads/Transcriptions/Fade%20to%20Black%20(Jimmy%20Church)/" xr:uid="{00000000-0004-0000-0000-0000A7050000}"/>
    <hyperlink ref="C726" r:id="rId1449" xr:uid="{00000000-0004-0000-0000-0000A8050000}"/>
    <hyperlink ref="F726" r:id="rId1450" display="https://files.afu.se/Downloads/Transcriptions/Fade%20to%20Black%20(Jimmy%20Church)/" xr:uid="{00000000-0004-0000-0000-0000A9050000}"/>
    <hyperlink ref="C727" r:id="rId1451" xr:uid="{00000000-0004-0000-0000-0000AA050000}"/>
    <hyperlink ref="F727" r:id="rId1452" display="https://files.afu.se/Downloads/Transcriptions/Fade%20to%20Black%20(Jimmy%20Church)/" xr:uid="{00000000-0004-0000-0000-0000AB050000}"/>
    <hyperlink ref="C728" r:id="rId1453" xr:uid="{00000000-0004-0000-0000-0000AC050000}"/>
    <hyperlink ref="F728" r:id="rId1454" display="https://files.afu.se/Downloads/Transcriptions/Fade%20to%20Black%20(Jimmy%20Church)/" xr:uid="{00000000-0004-0000-0000-0000AD050000}"/>
    <hyperlink ref="C729" r:id="rId1455" xr:uid="{00000000-0004-0000-0000-0000AE050000}"/>
    <hyperlink ref="F729" r:id="rId1456" display="https://files.afu.se/Downloads/Transcriptions/Fade%20to%20Black%20(Jimmy%20Church)/" xr:uid="{00000000-0004-0000-0000-0000AF050000}"/>
    <hyperlink ref="C730" r:id="rId1457" xr:uid="{00000000-0004-0000-0000-0000B0050000}"/>
    <hyperlink ref="F730" r:id="rId1458" display="https://files.afu.se/Downloads/Transcriptions/Fade%20to%20Black%20(Jimmy%20Church)/" xr:uid="{00000000-0004-0000-0000-0000B1050000}"/>
    <hyperlink ref="C731" r:id="rId1459" xr:uid="{00000000-0004-0000-0000-0000B2050000}"/>
    <hyperlink ref="F731" r:id="rId1460" display="https://files.afu.se/Downloads/Transcriptions/Fade%20to%20Black%20(Jimmy%20Church)/" xr:uid="{00000000-0004-0000-0000-0000B3050000}"/>
    <hyperlink ref="C732" r:id="rId1461" xr:uid="{00000000-0004-0000-0000-0000B4050000}"/>
    <hyperlink ref="F732" r:id="rId1462" display="https://files.afu.se/Downloads/Transcriptions/Fade%20to%20Black%20(Jimmy%20Church)/" xr:uid="{00000000-0004-0000-0000-0000B5050000}"/>
    <hyperlink ref="C733" r:id="rId1463" xr:uid="{00000000-0004-0000-0000-0000B6050000}"/>
    <hyperlink ref="F733" r:id="rId1464" display="https://files.afu.se/Downloads/Transcriptions/Fade%20to%20Black%20(Jimmy%20Church)/" xr:uid="{00000000-0004-0000-0000-0000B7050000}"/>
    <hyperlink ref="C734" r:id="rId1465" xr:uid="{00000000-0004-0000-0000-0000B8050000}"/>
    <hyperlink ref="F734" r:id="rId1466" display="https://files.afu.se/Downloads/Transcriptions/Fade%20to%20Black%20(Jimmy%20Church)/" xr:uid="{00000000-0004-0000-0000-0000B9050000}"/>
    <hyperlink ref="C735" r:id="rId1467" xr:uid="{00000000-0004-0000-0000-0000BA050000}"/>
    <hyperlink ref="F735" r:id="rId1468" display="https://files.afu.se/Downloads/Transcriptions/Fade%20to%20Black%20(Jimmy%20Church)/" xr:uid="{00000000-0004-0000-0000-0000BB050000}"/>
    <hyperlink ref="C736" r:id="rId1469" xr:uid="{00000000-0004-0000-0000-0000BC050000}"/>
    <hyperlink ref="F736" r:id="rId1470" display="https://files.afu.se/Downloads/Transcriptions/Fade%20to%20Black%20(Jimmy%20Church)/" xr:uid="{00000000-0004-0000-0000-0000BD050000}"/>
    <hyperlink ref="C737" r:id="rId1471" xr:uid="{00000000-0004-0000-0000-0000BE050000}"/>
    <hyperlink ref="F737" r:id="rId1472" display="https://files.afu.se/Downloads/Transcriptions/Fade%20to%20Black%20(Jimmy%20Church)/" xr:uid="{00000000-0004-0000-0000-0000BF050000}"/>
    <hyperlink ref="C738" r:id="rId1473" xr:uid="{00000000-0004-0000-0000-0000C0050000}"/>
    <hyperlink ref="F738" r:id="rId1474" display="https://files.afu.se/Downloads/Transcriptions/Fade%20to%20Black%20(Jimmy%20Church)/" xr:uid="{00000000-0004-0000-0000-0000C1050000}"/>
    <hyperlink ref="C739" r:id="rId1475" xr:uid="{00000000-0004-0000-0000-0000C2050000}"/>
    <hyperlink ref="F739" r:id="rId1476" display="https://files.afu.se/Downloads/Transcriptions/Fade%20to%20Black%20(Jimmy%20Church)/" xr:uid="{00000000-0004-0000-0000-0000C3050000}"/>
    <hyperlink ref="C740" r:id="rId1477" xr:uid="{00000000-0004-0000-0000-0000C4050000}"/>
    <hyperlink ref="F740" r:id="rId1478" display="https://files.afu.se/Downloads/Transcriptions/Fade%20to%20Black%20(Jimmy%20Church)/" xr:uid="{00000000-0004-0000-0000-0000C5050000}"/>
    <hyperlink ref="C741" r:id="rId1479" xr:uid="{00000000-0004-0000-0000-0000C6050000}"/>
    <hyperlink ref="F741" r:id="rId1480" display="https://files.afu.se/Downloads/Transcriptions/Fade%20to%20Black%20(Jimmy%20Church)/" xr:uid="{00000000-0004-0000-0000-0000C7050000}"/>
    <hyperlink ref="C742" r:id="rId1481" xr:uid="{00000000-0004-0000-0000-0000C8050000}"/>
    <hyperlink ref="F742" r:id="rId1482" display="https://files.afu.se/Downloads/Transcriptions/Fade%20to%20Black%20(Jimmy%20Church)/" xr:uid="{00000000-0004-0000-0000-0000C9050000}"/>
    <hyperlink ref="C743" r:id="rId1483" xr:uid="{00000000-0004-0000-0000-0000CA050000}"/>
    <hyperlink ref="F743" r:id="rId1484" display="https://files.afu.se/Downloads/Transcriptions/Fade%20to%20Black%20(Jimmy%20Church)/" xr:uid="{00000000-0004-0000-0000-0000CB050000}"/>
    <hyperlink ref="C744" r:id="rId1485" xr:uid="{00000000-0004-0000-0000-0000CC050000}"/>
    <hyperlink ref="F744" r:id="rId1486" display="https://files.afu.se/Downloads/Transcriptions/Fade%20to%20Black%20(Jimmy%20Church)/" xr:uid="{00000000-0004-0000-0000-0000CD050000}"/>
    <hyperlink ref="C745" r:id="rId1487" xr:uid="{00000000-0004-0000-0000-0000CE050000}"/>
    <hyperlink ref="F745" r:id="rId1488" display="https://files.afu.se/Downloads/Transcriptions/Fade%20to%20Black%20(Jimmy%20Church)/" xr:uid="{00000000-0004-0000-0000-0000CF050000}"/>
    <hyperlink ref="C746" r:id="rId1489" xr:uid="{00000000-0004-0000-0000-0000D0050000}"/>
    <hyperlink ref="F746" r:id="rId1490" display="https://files.afu.se/Downloads/Transcriptions/Fade%20to%20Black%20(Jimmy%20Church)/" xr:uid="{00000000-0004-0000-0000-0000D1050000}"/>
    <hyperlink ref="C747" r:id="rId1491" xr:uid="{00000000-0004-0000-0000-0000D2050000}"/>
    <hyperlink ref="F747" r:id="rId1492" display="https://files.afu.se/Downloads/Transcriptions/Fade%20to%20Black%20(Jimmy%20Church)/" xr:uid="{00000000-0004-0000-0000-0000D3050000}"/>
    <hyperlink ref="C748" r:id="rId1493" xr:uid="{00000000-0004-0000-0000-0000D4050000}"/>
    <hyperlink ref="F748" r:id="rId1494" display="https://files.afu.se/Downloads/Transcriptions/Fade%20to%20Black%20(Jimmy%20Church)/" xr:uid="{00000000-0004-0000-0000-0000D5050000}"/>
    <hyperlink ref="C749" r:id="rId1495" xr:uid="{00000000-0004-0000-0000-0000D6050000}"/>
    <hyperlink ref="F749" r:id="rId1496" display="https://files.afu.se/Downloads/Transcriptions/Fade%20to%20Black%20(Jimmy%20Church)/" xr:uid="{00000000-0004-0000-0000-0000D7050000}"/>
    <hyperlink ref="C750" r:id="rId1497" xr:uid="{00000000-0004-0000-0000-0000D8050000}"/>
    <hyperlink ref="F750" r:id="rId1498" display="https://files.afu.se/Downloads/Transcriptions/Fade%20to%20Black%20(Jimmy%20Church)/" xr:uid="{00000000-0004-0000-0000-0000D9050000}"/>
    <hyperlink ref="C751" r:id="rId1499" xr:uid="{00000000-0004-0000-0000-0000DA050000}"/>
    <hyperlink ref="F751" r:id="rId1500" display="https://files.afu.se/Downloads/Transcriptions/Fade%20to%20Black%20(Jimmy%20Church)/" xr:uid="{00000000-0004-0000-0000-0000DB050000}"/>
    <hyperlink ref="C752" r:id="rId1501" xr:uid="{00000000-0004-0000-0000-0000DC050000}"/>
    <hyperlink ref="F752" r:id="rId1502" display="https://files.afu.se/Downloads/Transcriptions/Fade%20to%20Black%20(Jimmy%20Church)/" xr:uid="{00000000-0004-0000-0000-0000DD050000}"/>
    <hyperlink ref="C753" r:id="rId1503" xr:uid="{00000000-0004-0000-0000-0000DE050000}"/>
    <hyperlink ref="F753" r:id="rId1504" display="https://files.afu.se/Downloads/Transcriptions/Fade%20to%20Black%20(Jimmy%20Church)/" xr:uid="{00000000-0004-0000-0000-0000DF050000}"/>
    <hyperlink ref="C754" r:id="rId1505" xr:uid="{00000000-0004-0000-0000-0000E0050000}"/>
    <hyperlink ref="F754" r:id="rId1506" display="https://files.afu.se/Downloads/Transcriptions/Fade%20to%20Black%20(Jimmy%20Church)/" xr:uid="{00000000-0004-0000-0000-0000E1050000}"/>
    <hyperlink ref="C755" r:id="rId1507" xr:uid="{00000000-0004-0000-0000-0000E2050000}"/>
    <hyperlink ref="F755" r:id="rId1508" display="https://files.afu.se/Downloads/Transcriptions/Fade%20to%20Black%20(Jimmy%20Church)/" xr:uid="{00000000-0004-0000-0000-0000E3050000}"/>
    <hyperlink ref="C756" r:id="rId1509" xr:uid="{00000000-0004-0000-0000-0000E4050000}"/>
    <hyperlink ref="F756" r:id="rId1510" display="https://files.afu.se/Downloads/Transcriptions/Fade%20to%20Black%20(Jimmy%20Church)/" xr:uid="{00000000-0004-0000-0000-0000E5050000}"/>
    <hyperlink ref="C757" r:id="rId1511" xr:uid="{00000000-0004-0000-0000-0000E6050000}"/>
    <hyperlink ref="F757" r:id="rId1512" display="https://files.afu.se/Downloads/Transcriptions/Fade%20to%20Black%20(Jimmy%20Church)/" xr:uid="{00000000-0004-0000-0000-0000E7050000}"/>
    <hyperlink ref="C758" r:id="rId1513" xr:uid="{00000000-0004-0000-0000-0000E8050000}"/>
    <hyperlink ref="F758" r:id="rId1514" display="https://files.afu.se/Downloads/Transcriptions/Fade%20to%20Black%20(Jimmy%20Church)/" xr:uid="{00000000-0004-0000-0000-0000E9050000}"/>
    <hyperlink ref="C759" r:id="rId1515" xr:uid="{00000000-0004-0000-0000-0000EA050000}"/>
    <hyperlink ref="F759" r:id="rId1516" display="https://files.afu.se/Downloads/Transcriptions/Fade%20to%20Black%20(Jimmy%20Church)/" xr:uid="{00000000-0004-0000-0000-0000EB050000}"/>
    <hyperlink ref="C760" r:id="rId1517" xr:uid="{00000000-0004-0000-0000-0000EC050000}"/>
    <hyperlink ref="F760" r:id="rId1518" display="https://files.afu.se/Downloads/Transcriptions/Fade%20to%20Black%20(Jimmy%20Church)/" xr:uid="{00000000-0004-0000-0000-0000ED050000}"/>
    <hyperlink ref="C761" r:id="rId1519" xr:uid="{00000000-0004-0000-0000-0000EE050000}"/>
    <hyperlink ref="F761" r:id="rId1520" display="https://files.afu.se/Downloads/Transcriptions/Fade%20to%20Black%20(Jimmy%20Church)/" xr:uid="{00000000-0004-0000-0000-0000EF050000}"/>
    <hyperlink ref="C762" r:id="rId1521" xr:uid="{00000000-0004-0000-0000-0000F0050000}"/>
    <hyperlink ref="F762" r:id="rId1522" display="https://files.afu.se/Downloads/Transcriptions/Fade%20to%20Black%20(Jimmy%20Church)/" xr:uid="{00000000-0004-0000-0000-0000F1050000}"/>
    <hyperlink ref="C763" r:id="rId1523" xr:uid="{00000000-0004-0000-0000-0000F2050000}"/>
    <hyperlink ref="F763" r:id="rId1524" display="https://files.afu.se/Downloads/Transcriptions/Fade%20to%20Black%20(Jimmy%20Church)/" xr:uid="{00000000-0004-0000-0000-0000F3050000}"/>
    <hyperlink ref="C764" r:id="rId1525" xr:uid="{00000000-0004-0000-0000-0000F4050000}"/>
    <hyperlink ref="F764" r:id="rId1526" display="https://files.afu.se/Downloads/Transcriptions/Fade%20to%20Black%20(Jimmy%20Church)/" xr:uid="{00000000-0004-0000-0000-0000F5050000}"/>
    <hyperlink ref="C765" r:id="rId1527" xr:uid="{00000000-0004-0000-0000-0000F6050000}"/>
    <hyperlink ref="F765" r:id="rId1528" display="https://files.afu.se/Downloads/Transcriptions/Fade%20to%20Black%20(Jimmy%20Church)/" xr:uid="{00000000-0004-0000-0000-0000F7050000}"/>
    <hyperlink ref="C766" r:id="rId1529" xr:uid="{00000000-0004-0000-0000-0000F8050000}"/>
    <hyperlink ref="F766" r:id="rId1530" display="https://files.afu.se/Downloads/Transcriptions/Fade%20to%20Black%20(Jimmy%20Church)/" xr:uid="{00000000-0004-0000-0000-0000F9050000}"/>
    <hyperlink ref="C767" r:id="rId1531" xr:uid="{00000000-0004-0000-0000-0000FA050000}"/>
    <hyperlink ref="F767" r:id="rId1532" display="https://files.afu.se/Downloads/Transcriptions/Fade%20to%20Black%20(Jimmy%20Church)/" xr:uid="{00000000-0004-0000-0000-0000FB050000}"/>
    <hyperlink ref="C768" r:id="rId1533" xr:uid="{00000000-0004-0000-0000-0000FC050000}"/>
    <hyperlink ref="F768" r:id="rId1534" display="https://files.afu.se/Downloads/Transcriptions/Fade%20to%20Black%20(Jimmy%20Church)/" xr:uid="{00000000-0004-0000-0000-0000FD050000}"/>
    <hyperlink ref="C769" r:id="rId1535" xr:uid="{00000000-0004-0000-0000-0000FE050000}"/>
    <hyperlink ref="F769" r:id="rId1536" display="https://files.afu.se/Downloads/Transcriptions/Fade%20to%20Black%20(Jimmy%20Church)/" xr:uid="{00000000-0004-0000-0000-0000FF050000}"/>
    <hyperlink ref="C770" r:id="rId1537" xr:uid="{00000000-0004-0000-0000-000000060000}"/>
    <hyperlink ref="F770" r:id="rId1538" display="https://files.afu.se/Downloads/Transcriptions/Fade%20to%20Black%20(Jimmy%20Church)/" xr:uid="{00000000-0004-0000-0000-000001060000}"/>
    <hyperlink ref="C771" r:id="rId1539" xr:uid="{00000000-0004-0000-0000-000002060000}"/>
    <hyperlink ref="F771" r:id="rId1540" display="https://files.afu.se/Downloads/Transcriptions/Fade%20to%20Black%20(Jimmy%20Church)/" xr:uid="{00000000-0004-0000-0000-000003060000}"/>
    <hyperlink ref="C772" r:id="rId1541" xr:uid="{00000000-0004-0000-0000-000004060000}"/>
    <hyperlink ref="F772" r:id="rId1542" display="https://files.afu.se/Downloads/Transcriptions/Fade%20to%20Black%20(Jimmy%20Church)/" xr:uid="{00000000-0004-0000-0000-000005060000}"/>
    <hyperlink ref="C773" r:id="rId1543" xr:uid="{00000000-0004-0000-0000-000006060000}"/>
    <hyperlink ref="F773" r:id="rId1544" display="https://files.afu.se/Downloads/Transcriptions/Fade%20to%20Black%20(Jimmy%20Church)/" xr:uid="{00000000-0004-0000-0000-000007060000}"/>
    <hyperlink ref="C774" r:id="rId1545" xr:uid="{00000000-0004-0000-0000-000008060000}"/>
    <hyperlink ref="F774" r:id="rId1546" display="https://files.afu.se/Downloads/Transcriptions/Fade%20to%20Black%20(Jimmy%20Church)/" xr:uid="{00000000-0004-0000-0000-000009060000}"/>
    <hyperlink ref="C775" r:id="rId1547" xr:uid="{00000000-0004-0000-0000-00000A060000}"/>
    <hyperlink ref="F775" r:id="rId1548" display="https://files.afu.se/Downloads/Transcriptions/Fade%20to%20Black%20(Jimmy%20Church)/" xr:uid="{00000000-0004-0000-0000-00000B060000}"/>
    <hyperlink ref="C776" r:id="rId1549" xr:uid="{00000000-0004-0000-0000-00000C060000}"/>
    <hyperlink ref="F776" r:id="rId1550" display="https://files.afu.se/Downloads/Transcriptions/Fade%20to%20Black%20(Jimmy%20Church)/" xr:uid="{00000000-0004-0000-0000-00000D060000}"/>
    <hyperlink ref="C777" r:id="rId1551" xr:uid="{00000000-0004-0000-0000-00000E060000}"/>
    <hyperlink ref="F777" r:id="rId1552" display="https://files.afu.se/Downloads/Transcriptions/Fade%20to%20Black%20(Jimmy%20Church)/" xr:uid="{00000000-0004-0000-0000-00000F060000}"/>
    <hyperlink ref="C778" r:id="rId1553" xr:uid="{00000000-0004-0000-0000-000010060000}"/>
    <hyperlink ref="F778" r:id="rId1554" display="https://files.afu.se/Downloads/Transcriptions/Fade%20to%20Black%20(Jimmy%20Church)/" xr:uid="{00000000-0004-0000-0000-000011060000}"/>
    <hyperlink ref="C779" r:id="rId1555" xr:uid="{00000000-0004-0000-0000-000012060000}"/>
    <hyperlink ref="F779" r:id="rId1556" display="https://files.afu.se/Downloads/Transcriptions/Fade%20to%20Black%20(Jimmy%20Church)/" xr:uid="{00000000-0004-0000-0000-000013060000}"/>
    <hyperlink ref="C780" r:id="rId1557" xr:uid="{00000000-0004-0000-0000-000014060000}"/>
    <hyperlink ref="F780" r:id="rId1558" display="https://files.afu.se/Downloads/Transcriptions/Fade%20to%20Black%20(Jimmy%20Church)/" xr:uid="{00000000-0004-0000-0000-000015060000}"/>
    <hyperlink ref="C781" r:id="rId1559" xr:uid="{00000000-0004-0000-0000-000016060000}"/>
    <hyperlink ref="F781" r:id="rId1560" display="https://files.afu.se/Downloads/Transcriptions/Fade%20to%20Black%20(Jimmy%20Church)/" xr:uid="{00000000-0004-0000-0000-000017060000}"/>
    <hyperlink ref="C782" r:id="rId1561" xr:uid="{00000000-0004-0000-0000-000018060000}"/>
    <hyperlink ref="F782" r:id="rId1562" display="https://files.afu.se/Downloads/Transcriptions/Fade%20to%20Black%20(Jimmy%20Church)/" xr:uid="{00000000-0004-0000-0000-000019060000}"/>
    <hyperlink ref="C783" r:id="rId1563" xr:uid="{00000000-0004-0000-0000-00001A060000}"/>
    <hyperlink ref="F783" r:id="rId1564" display="https://files.afu.se/Downloads/Transcriptions/Fade%20to%20Black%20(Jimmy%20Church)/" xr:uid="{00000000-0004-0000-0000-00001B060000}"/>
    <hyperlink ref="C784" r:id="rId1565" xr:uid="{00000000-0004-0000-0000-00001C060000}"/>
    <hyperlink ref="F784" r:id="rId1566" display="https://files.afu.se/Downloads/Transcriptions/Fade%20to%20Black%20(Jimmy%20Church)/" xr:uid="{00000000-0004-0000-0000-00001D060000}"/>
    <hyperlink ref="C785" r:id="rId1567" xr:uid="{00000000-0004-0000-0000-00001E060000}"/>
    <hyperlink ref="F785" r:id="rId1568" display="https://files.afu.se/Downloads/Transcriptions/Fade%20to%20Black%20(Jimmy%20Church)/" xr:uid="{00000000-0004-0000-0000-00001F060000}"/>
    <hyperlink ref="C786" r:id="rId1569" xr:uid="{00000000-0004-0000-0000-000020060000}"/>
    <hyperlink ref="F786" r:id="rId1570" display="https://files.afu.se/Downloads/Transcriptions/Fade%20to%20Black%20(Jimmy%20Church)/" xr:uid="{00000000-0004-0000-0000-000021060000}"/>
    <hyperlink ref="C787" r:id="rId1571" xr:uid="{00000000-0004-0000-0000-000022060000}"/>
    <hyperlink ref="F787" r:id="rId1572" display="https://files.afu.se/Downloads/Transcriptions/Fade%20to%20Black%20(Jimmy%20Church)/" xr:uid="{00000000-0004-0000-0000-000023060000}"/>
    <hyperlink ref="C788" r:id="rId1573" xr:uid="{00000000-0004-0000-0000-000024060000}"/>
    <hyperlink ref="F788" r:id="rId1574" display="https://files.afu.se/Downloads/Transcriptions/Fade%20to%20Black%20(Jimmy%20Church)/" xr:uid="{00000000-0004-0000-0000-000025060000}"/>
    <hyperlink ref="C789" r:id="rId1575" xr:uid="{00000000-0004-0000-0000-000026060000}"/>
    <hyperlink ref="F789" r:id="rId1576" display="https://files.afu.se/Downloads/Transcriptions/Fade%20to%20Black%20(Jimmy%20Church)/" xr:uid="{00000000-0004-0000-0000-000027060000}"/>
    <hyperlink ref="C790" r:id="rId1577" xr:uid="{00000000-0004-0000-0000-000028060000}"/>
    <hyperlink ref="F790" r:id="rId1578" display="https://files.afu.se/Downloads/Transcriptions/Fade%20to%20Black%20(Jimmy%20Church)/" xr:uid="{00000000-0004-0000-0000-000029060000}"/>
    <hyperlink ref="C791" r:id="rId1579" xr:uid="{00000000-0004-0000-0000-00002A060000}"/>
    <hyperlink ref="F791" r:id="rId1580" display="https://files.afu.se/Downloads/Transcriptions/Fade%20to%20Black%20(Jimmy%20Church)/" xr:uid="{00000000-0004-0000-0000-00002B060000}"/>
    <hyperlink ref="C792" r:id="rId1581" xr:uid="{00000000-0004-0000-0000-00002C060000}"/>
    <hyperlink ref="F792" r:id="rId1582" display="https://files.afu.se/Downloads/Transcriptions/Fade%20to%20Black%20(Jimmy%20Church)/" xr:uid="{00000000-0004-0000-0000-00002D060000}"/>
    <hyperlink ref="C793" r:id="rId1583" xr:uid="{00000000-0004-0000-0000-00002E060000}"/>
    <hyperlink ref="F793" r:id="rId1584" display="https://files.afu.se/Downloads/Transcriptions/Fade%20to%20Black%20(Jimmy%20Church)/" xr:uid="{00000000-0004-0000-0000-00002F060000}"/>
    <hyperlink ref="C794" r:id="rId1585" xr:uid="{00000000-0004-0000-0000-000030060000}"/>
    <hyperlink ref="F794" r:id="rId1586" display="https://files.afu.se/Downloads/Transcriptions/Fade%20to%20Black%20(Jimmy%20Church)/" xr:uid="{00000000-0004-0000-0000-000031060000}"/>
    <hyperlink ref="C795" r:id="rId1587" xr:uid="{00000000-0004-0000-0000-000032060000}"/>
    <hyperlink ref="F795" r:id="rId1588" display="https://files.afu.se/Downloads/Transcriptions/Fade%20to%20Black%20(Jimmy%20Church)/" xr:uid="{00000000-0004-0000-0000-000033060000}"/>
    <hyperlink ref="C796" r:id="rId1589" xr:uid="{00000000-0004-0000-0000-000034060000}"/>
    <hyperlink ref="F796" r:id="rId1590" display="https://files.afu.se/Downloads/Transcriptions/Fade%20to%20Black%20(Jimmy%20Church)/" xr:uid="{00000000-0004-0000-0000-000035060000}"/>
    <hyperlink ref="C797" r:id="rId1591" xr:uid="{00000000-0004-0000-0000-000036060000}"/>
    <hyperlink ref="F797" r:id="rId1592" display="https://files.afu.se/Downloads/Transcriptions/Fade%20to%20Black%20(Jimmy%20Church)/" xr:uid="{00000000-0004-0000-0000-000037060000}"/>
    <hyperlink ref="C798" r:id="rId1593" xr:uid="{00000000-0004-0000-0000-000038060000}"/>
    <hyperlink ref="F798" r:id="rId1594" display="https://files.afu.se/Downloads/Transcriptions/Fade%20to%20Black%20(Jimmy%20Church)/" xr:uid="{00000000-0004-0000-0000-000039060000}"/>
    <hyperlink ref="C799" r:id="rId1595" xr:uid="{00000000-0004-0000-0000-00003A060000}"/>
    <hyperlink ref="F799" r:id="rId1596" display="https://files.afu.se/Downloads/Transcriptions/Fade%20to%20Black%20(Jimmy%20Church)/" xr:uid="{00000000-0004-0000-0000-00003B060000}"/>
    <hyperlink ref="C800" r:id="rId1597" xr:uid="{00000000-0004-0000-0000-00003C060000}"/>
    <hyperlink ref="F800" r:id="rId1598" display="https://files.afu.se/Downloads/Transcriptions/Fade%20to%20Black%20(Jimmy%20Church)/" xr:uid="{00000000-0004-0000-0000-00003D060000}"/>
    <hyperlink ref="C801" r:id="rId1599" xr:uid="{00000000-0004-0000-0000-00003E060000}"/>
    <hyperlink ref="F801" r:id="rId1600" display="https://files.afu.se/Downloads/Transcriptions/Fade%20to%20Black%20(Jimmy%20Church)/" xr:uid="{00000000-0004-0000-0000-00003F060000}"/>
    <hyperlink ref="C802" r:id="rId1601" xr:uid="{00000000-0004-0000-0000-000040060000}"/>
    <hyperlink ref="F802" r:id="rId1602" display="https://files.afu.se/Downloads/Transcriptions/Fade%20to%20Black%20(Jimmy%20Church)/" xr:uid="{00000000-0004-0000-0000-000041060000}"/>
    <hyperlink ref="C803" r:id="rId1603" xr:uid="{00000000-0004-0000-0000-000042060000}"/>
    <hyperlink ref="F803" r:id="rId1604" display="https://files.afu.se/Downloads/Transcriptions/Fade%20to%20Black%20(Jimmy%20Church)/" xr:uid="{00000000-0004-0000-0000-000043060000}"/>
    <hyperlink ref="C804" r:id="rId1605" xr:uid="{00000000-0004-0000-0000-000044060000}"/>
    <hyperlink ref="F804" r:id="rId1606" display="https://files.afu.se/Downloads/Transcriptions/Fade%20to%20Black%20(Jimmy%20Church)/" xr:uid="{00000000-0004-0000-0000-000045060000}"/>
    <hyperlink ref="C805" r:id="rId1607" xr:uid="{00000000-0004-0000-0000-000046060000}"/>
    <hyperlink ref="F805" r:id="rId1608" display="https://files.afu.se/Downloads/Transcriptions/Fade%20to%20Black%20(Jimmy%20Church)/" xr:uid="{00000000-0004-0000-0000-000047060000}"/>
    <hyperlink ref="C806" r:id="rId1609" xr:uid="{00000000-0004-0000-0000-000048060000}"/>
    <hyperlink ref="F806" r:id="rId1610" display="https://files.afu.se/Downloads/Transcriptions/Fade%20to%20Black%20(Jimmy%20Church)/" xr:uid="{00000000-0004-0000-0000-000049060000}"/>
    <hyperlink ref="C807" r:id="rId1611" xr:uid="{00000000-0004-0000-0000-00004A060000}"/>
    <hyperlink ref="F807" r:id="rId1612" display="https://files.afu.se/Downloads/Transcriptions/Fade%20to%20Black%20(Jimmy%20Church)/" xr:uid="{00000000-0004-0000-0000-00004B060000}"/>
    <hyperlink ref="C808" r:id="rId1613" xr:uid="{00000000-0004-0000-0000-00004C060000}"/>
    <hyperlink ref="F808" r:id="rId1614" display="https://files.afu.se/Downloads/Transcriptions/Fade%20to%20Black%20(Jimmy%20Church)/" xr:uid="{00000000-0004-0000-0000-00004D060000}"/>
    <hyperlink ref="C809" r:id="rId1615" xr:uid="{00000000-0004-0000-0000-00004E060000}"/>
    <hyperlink ref="F809" r:id="rId1616" display="https://files.afu.se/Downloads/Transcriptions/Fade%20to%20Black%20(Jimmy%20Church)/" xr:uid="{00000000-0004-0000-0000-00004F060000}"/>
    <hyperlink ref="C810" r:id="rId1617" xr:uid="{00000000-0004-0000-0000-000050060000}"/>
    <hyperlink ref="F810" r:id="rId1618" display="https://files.afu.se/Downloads/Transcriptions/Fade%20to%20Black%20(Jimmy%20Church)/" xr:uid="{00000000-0004-0000-0000-000051060000}"/>
    <hyperlink ref="C811" r:id="rId1619" xr:uid="{00000000-0004-0000-0000-000052060000}"/>
    <hyperlink ref="F811" r:id="rId1620" display="https://files.afu.se/Downloads/Transcriptions/Fade%20to%20Black%20(Jimmy%20Church)/" xr:uid="{00000000-0004-0000-0000-000053060000}"/>
    <hyperlink ref="C812" r:id="rId1621" xr:uid="{00000000-0004-0000-0000-000054060000}"/>
    <hyperlink ref="F812" r:id="rId1622" display="https://files.afu.se/Downloads/Transcriptions/Fade%20to%20Black%20(Jimmy%20Church)/" xr:uid="{00000000-0004-0000-0000-000055060000}"/>
    <hyperlink ref="C813" r:id="rId1623" xr:uid="{00000000-0004-0000-0000-000056060000}"/>
    <hyperlink ref="F813" r:id="rId1624" display="https://files.afu.se/Downloads/Transcriptions/Fade%20to%20Black%20(Jimmy%20Church)/" xr:uid="{00000000-0004-0000-0000-000057060000}"/>
    <hyperlink ref="C814" r:id="rId1625" xr:uid="{00000000-0004-0000-0000-000058060000}"/>
    <hyperlink ref="F814" r:id="rId1626" display="https://files.afu.se/Downloads/Transcriptions/Fade%20to%20Black%20(Jimmy%20Church)/" xr:uid="{00000000-0004-0000-0000-000059060000}"/>
    <hyperlink ref="C815" r:id="rId1627" xr:uid="{00000000-0004-0000-0000-00005A060000}"/>
    <hyperlink ref="F815" r:id="rId1628" display="https://files.afu.se/Downloads/Transcriptions/Fade%20to%20Black%20(Jimmy%20Church)/" xr:uid="{00000000-0004-0000-0000-00005B060000}"/>
    <hyperlink ref="C816" r:id="rId1629" xr:uid="{00000000-0004-0000-0000-00005C060000}"/>
    <hyperlink ref="F816" r:id="rId1630" display="https://files.afu.se/Downloads/Transcriptions/Fade%20to%20Black%20(Jimmy%20Church)/" xr:uid="{00000000-0004-0000-0000-00005D060000}"/>
    <hyperlink ref="C817" r:id="rId1631" xr:uid="{00000000-0004-0000-0000-00005E060000}"/>
    <hyperlink ref="F817" r:id="rId1632" display="https://files.afu.se/Downloads/Transcriptions/Fade%20to%20Black%20(Jimmy%20Church)/" xr:uid="{00000000-0004-0000-0000-00005F060000}"/>
    <hyperlink ref="C818" r:id="rId1633" xr:uid="{00000000-0004-0000-0000-000060060000}"/>
    <hyperlink ref="F818" r:id="rId1634" display="https://files.afu.se/Downloads/Transcriptions/Fade%20to%20Black%20(Jimmy%20Church)/" xr:uid="{00000000-0004-0000-0000-000061060000}"/>
    <hyperlink ref="C819" r:id="rId1635" xr:uid="{00000000-0004-0000-0000-000062060000}"/>
    <hyperlink ref="F819" r:id="rId1636" display="https://files.afu.se/Downloads/Transcriptions/Fade%20to%20Black%20(Jimmy%20Church)/" xr:uid="{00000000-0004-0000-0000-000063060000}"/>
    <hyperlink ref="C820" r:id="rId1637" xr:uid="{00000000-0004-0000-0000-000064060000}"/>
    <hyperlink ref="F820" r:id="rId1638" display="https://files.afu.se/Downloads/Transcriptions/Fade%20to%20Black%20(Jimmy%20Church)/" xr:uid="{00000000-0004-0000-0000-000065060000}"/>
    <hyperlink ref="C821" r:id="rId1639" xr:uid="{00000000-0004-0000-0000-000066060000}"/>
    <hyperlink ref="F821" r:id="rId1640" display="https://files.afu.se/Downloads/Transcriptions/Fade%20to%20Black%20(Jimmy%20Church)/" xr:uid="{00000000-0004-0000-0000-000067060000}"/>
    <hyperlink ref="C822" r:id="rId1641" xr:uid="{00000000-0004-0000-0000-000068060000}"/>
    <hyperlink ref="F822" r:id="rId1642" display="https://files.afu.se/Downloads/Transcriptions/Fade%20to%20Black%20(Jimmy%20Church)/" xr:uid="{00000000-0004-0000-0000-000069060000}"/>
    <hyperlink ref="C823" r:id="rId1643" xr:uid="{00000000-0004-0000-0000-00006A060000}"/>
    <hyperlink ref="F823" r:id="rId1644" display="https://files.afu.se/Downloads/Transcriptions/Fade%20to%20Black%20(Jimmy%20Church)/" xr:uid="{00000000-0004-0000-0000-00006B060000}"/>
    <hyperlink ref="C824" r:id="rId1645" xr:uid="{00000000-0004-0000-0000-00006C060000}"/>
    <hyperlink ref="F824" r:id="rId1646" display="https://files.afu.se/Downloads/Transcriptions/Fade%20to%20Black%20(Jimmy%20Church)/" xr:uid="{00000000-0004-0000-0000-00006D060000}"/>
    <hyperlink ref="C825" r:id="rId1647" xr:uid="{00000000-0004-0000-0000-00006E060000}"/>
    <hyperlink ref="F825" r:id="rId1648" display="https://files.afu.se/Downloads/Transcriptions/Fade%20to%20Black%20(Jimmy%20Church)/" xr:uid="{00000000-0004-0000-0000-00006F060000}"/>
    <hyperlink ref="C826" r:id="rId1649" xr:uid="{00000000-0004-0000-0000-000070060000}"/>
    <hyperlink ref="F826" r:id="rId1650" display="https://files.afu.se/Downloads/Transcriptions/Fade%20to%20Black%20(Jimmy%20Church)/" xr:uid="{00000000-0004-0000-0000-000071060000}"/>
    <hyperlink ref="C827" r:id="rId1651" xr:uid="{00000000-0004-0000-0000-000072060000}"/>
    <hyperlink ref="F827" r:id="rId1652" display="https://files.afu.se/Downloads/Transcriptions/Fade%20to%20Black%20(Jimmy%20Church)/" xr:uid="{00000000-0004-0000-0000-000073060000}"/>
    <hyperlink ref="C828" r:id="rId1653" xr:uid="{00000000-0004-0000-0000-000074060000}"/>
    <hyperlink ref="F828" r:id="rId1654" display="https://files.afu.se/Downloads/Transcriptions/Fade%20to%20Black%20(Jimmy%20Church)/" xr:uid="{00000000-0004-0000-0000-000075060000}"/>
    <hyperlink ref="C829" r:id="rId1655" xr:uid="{00000000-0004-0000-0000-000076060000}"/>
    <hyperlink ref="F829" r:id="rId1656" display="https://files.afu.se/Downloads/Transcriptions/Fade%20to%20Black%20(Jimmy%20Church)/" xr:uid="{00000000-0004-0000-0000-000077060000}"/>
    <hyperlink ref="C830" r:id="rId1657" xr:uid="{00000000-0004-0000-0000-000078060000}"/>
    <hyperlink ref="F830" r:id="rId1658" display="https://files.afu.se/Downloads/Transcriptions/Fade%20to%20Black%20(Jimmy%20Church)/" xr:uid="{00000000-0004-0000-0000-000079060000}"/>
    <hyperlink ref="C831" r:id="rId1659" xr:uid="{00000000-0004-0000-0000-00007A060000}"/>
    <hyperlink ref="F831" r:id="rId1660" display="https://files.afu.se/Downloads/Transcriptions/Fade%20to%20Black%20(Jimmy%20Church)/" xr:uid="{00000000-0004-0000-0000-00007B060000}"/>
    <hyperlink ref="C832" r:id="rId1661" xr:uid="{00000000-0004-0000-0000-00007C060000}"/>
    <hyperlink ref="F832" r:id="rId1662" display="https://files.afu.se/Downloads/Transcriptions/Fade%20to%20Black%20(Jimmy%20Church)/" xr:uid="{00000000-0004-0000-0000-00007D060000}"/>
    <hyperlink ref="C833" r:id="rId1663" xr:uid="{00000000-0004-0000-0000-00007E060000}"/>
    <hyperlink ref="F833" r:id="rId1664" display="https://files.afu.se/Downloads/Transcriptions/Fade%20to%20Black%20(Jimmy%20Church)/" xr:uid="{00000000-0004-0000-0000-00007F060000}"/>
    <hyperlink ref="C834" r:id="rId1665" xr:uid="{00000000-0004-0000-0000-000080060000}"/>
    <hyperlink ref="F834" r:id="rId1666" display="https://files.afu.se/Downloads/Transcriptions/Fade%20to%20Black%20(Jimmy%20Church)/" xr:uid="{00000000-0004-0000-0000-000081060000}"/>
    <hyperlink ref="C835" r:id="rId1667" xr:uid="{00000000-0004-0000-0000-000082060000}"/>
    <hyperlink ref="F835" r:id="rId1668" display="https://files.afu.se/Downloads/Transcriptions/Fade%20to%20Black%20(Jimmy%20Church)/" xr:uid="{00000000-0004-0000-0000-000083060000}"/>
    <hyperlink ref="C836" r:id="rId1669" xr:uid="{00000000-0004-0000-0000-000084060000}"/>
    <hyperlink ref="F836" r:id="rId1670" display="https://files.afu.se/Downloads/Transcriptions/Fade%20to%20Black%20(Jimmy%20Church)/" xr:uid="{00000000-0004-0000-0000-000085060000}"/>
    <hyperlink ref="C837" r:id="rId1671" xr:uid="{00000000-0004-0000-0000-000086060000}"/>
    <hyperlink ref="F837" r:id="rId1672" display="https://files.afu.se/Downloads/Transcriptions/Fade%20to%20Black%20(Jimmy%20Church)/" xr:uid="{00000000-0004-0000-0000-000087060000}"/>
    <hyperlink ref="C838" r:id="rId1673" xr:uid="{00000000-0004-0000-0000-000088060000}"/>
    <hyperlink ref="F838" r:id="rId1674" display="https://files.afu.se/Downloads/Transcriptions/Fade%20to%20Black%20(Jimmy%20Church)/" xr:uid="{00000000-0004-0000-0000-000089060000}"/>
    <hyperlink ref="C839" r:id="rId1675" xr:uid="{00000000-0004-0000-0000-00008A060000}"/>
    <hyperlink ref="F839" r:id="rId1676" display="https://files.afu.se/Downloads/Transcriptions/Fade%20to%20Black%20(Jimmy%20Church)/" xr:uid="{00000000-0004-0000-0000-00008B060000}"/>
    <hyperlink ref="C840" r:id="rId1677" xr:uid="{00000000-0004-0000-0000-00008C060000}"/>
    <hyperlink ref="F840" r:id="rId1678" display="https://files.afu.se/Downloads/Transcriptions/Fade%20to%20Black%20(Jimmy%20Church)/" xr:uid="{00000000-0004-0000-0000-00008D060000}"/>
    <hyperlink ref="C841" r:id="rId1679" xr:uid="{00000000-0004-0000-0000-00008E060000}"/>
    <hyperlink ref="F841" r:id="rId1680" display="https://files.afu.se/Downloads/Transcriptions/Fade%20to%20Black%20(Jimmy%20Church)/" xr:uid="{00000000-0004-0000-0000-00008F060000}"/>
    <hyperlink ref="C842" r:id="rId1681" xr:uid="{00000000-0004-0000-0000-000090060000}"/>
    <hyperlink ref="F842" r:id="rId1682" display="https://files.afu.se/Downloads/Transcriptions/Fade%20to%20Black%20(Jimmy%20Church)/" xr:uid="{00000000-0004-0000-0000-000091060000}"/>
    <hyperlink ref="C843" r:id="rId1683" xr:uid="{00000000-0004-0000-0000-000092060000}"/>
    <hyperlink ref="F843" r:id="rId1684" display="https://files.afu.se/Downloads/Transcriptions/Fade%20to%20Black%20(Jimmy%20Church)/" xr:uid="{00000000-0004-0000-0000-000093060000}"/>
    <hyperlink ref="C844" r:id="rId1685" xr:uid="{00000000-0004-0000-0000-000094060000}"/>
    <hyperlink ref="F844" r:id="rId1686" display="https://files.afu.se/Downloads/Transcriptions/Fade%20to%20Black%20(Jimmy%20Church)/" xr:uid="{00000000-0004-0000-0000-000095060000}"/>
    <hyperlink ref="C845" r:id="rId1687" xr:uid="{00000000-0004-0000-0000-000096060000}"/>
    <hyperlink ref="F845" r:id="rId1688" display="https://files.afu.se/Downloads/Transcriptions/Fade%20to%20Black%20(Jimmy%20Church)/" xr:uid="{00000000-0004-0000-0000-000097060000}"/>
    <hyperlink ref="C846" r:id="rId1689" xr:uid="{00000000-0004-0000-0000-000098060000}"/>
    <hyperlink ref="F846" r:id="rId1690" display="https://files.afu.se/Downloads/Transcriptions/Fade%20to%20Black%20(Jimmy%20Church)/" xr:uid="{00000000-0004-0000-0000-000099060000}"/>
    <hyperlink ref="C847" r:id="rId1691" xr:uid="{00000000-0004-0000-0000-00009A060000}"/>
    <hyperlink ref="F847" r:id="rId1692" display="https://files.afu.se/Downloads/Transcriptions/Fade%20to%20Black%20(Jimmy%20Church)/" xr:uid="{00000000-0004-0000-0000-00009B060000}"/>
    <hyperlink ref="C848" r:id="rId1693" xr:uid="{00000000-0004-0000-0000-00009C060000}"/>
    <hyperlink ref="F848" r:id="rId1694" display="https://files.afu.se/Downloads/Transcriptions/Fade%20to%20Black%20(Jimmy%20Church)/" xr:uid="{00000000-0004-0000-0000-00009D060000}"/>
    <hyperlink ref="C849" r:id="rId1695" xr:uid="{00000000-0004-0000-0000-00009E060000}"/>
    <hyperlink ref="F849" r:id="rId1696" display="https://files.afu.se/Downloads/Transcriptions/Fade%20to%20Black%20(Jimmy%20Church)/" xr:uid="{00000000-0004-0000-0000-00009F060000}"/>
    <hyperlink ref="C850" r:id="rId1697" xr:uid="{00000000-0004-0000-0000-0000A0060000}"/>
    <hyperlink ref="F850" r:id="rId1698" display="https://files.afu.se/Downloads/Transcriptions/Fade%20to%20Black%20(Jimmy%20Church)/" xr:uid="{00000000-0004-0000-0000-0000A1060000}"/>
    <hyperlink ref="C851" r:id="rId1699" xr:uid="{00000000-0004-0000-0000-0000A2060000}"/>
    <hyperlink ref="F851" r:id="rId1700" display="https://files.afu.se/Downloads/Transcriptions/Fade%20to%20Black%20(Jimmy%20Church)/" xr:uid="{00000000-0004-0000-0000-0000A3060000}"/>
    <hyperlink ref="C852" r:id="rId1701" xr:uid="{00000000-0004-0000-0000-0000A4060000}"/>
    <hyperlink ref="F852" r:id="rId1702" display="https://files.afu.se/Downloads/Transcriptions/Fade%20to%20Black%20(Jimmy%20Church)/" xr:uid="{00000000-0004-0000-0000-0000A5060000}"/>
    <hyperlink ref="C853" r:id="rId1703" xr:uid="{00000000-0004-0000-0000-0000A6060000}"/>
    <hyperlink ref="F853" r:id="rId1704" display="https://files.afu.se/Downloads/Transcriptions/Fade%20to%20Black%20(Jimmy%20Church)/" xr:uid="{00000000-0004-0000-0000-0000A7060000}"/>
    <hyperlink ref="C854" r:id="rId1705" xr:uid="{00000000-0004-0000-0000-0000A8060000}"/>
    <hyperlink ref="F854" r:id="rId1706" display="https://files.afu.se/Downloads/Transcriptions/Fade%20to%20Black%20(Jimmy%20Church)/" xr:uid="{00000000-0004-0000-0000-0000A9060000}"/>
    <hyperlink ref="C855" r:id="rId1707" xr:uid="{00000000-0004-0000-0000-0000AA060000}"/>
    <hyperlink ref="F855" r:id="rId1708" display="https://files.afu.se/Downloads/Transcriptions/Fade%20to%20Black%20(Jimmy%20Church)/" xr:uid="{00000000-0004-0000-0000-0000AB060000}"/>
    <hyperlink ref="C856" r:id="rId1709" xr:uid="{00000000-0004-0000-0000-0000AC060000}"/>
    <hyperlink ref="F856" r:id="rId1710" display="https://files.afu.se/Downloads/Transcriptions/Fade%20to%20Black%20(Jimmy%20Church)/" xr:uid="{00000000-0004-0000-0000-0000AD060000}"/>
    <hyperlink ref="C857" r:id="rId1711" xr:uid="{00000000-0004-0000-0000-0000AE060000}"/>
    <hyperlink ref="F857" r:id="rId1712" display="https://files.afu.se/Downloads/Transcriptions/Fade%20to%20Black%20(Jimmy%20Church)/" xr:uid="{00000000-0004-0000-0000-0000AF060000}"/>
    <hyperlink ref="C858" r:id="rId1713" xr:uid="{00000000-0004-0000-0000-0000B0060000}"/>
    <hyperlink ref="F858" r:id="rId1714" display="https://files.afu.se/Downloads/Transcriptions/Fade%20to%20Black%20(Jimmy%20Church)/" xr:uid="{00000000-0004-0000-0000-0000B1060000}"/>
    <hyperlink ref="C859" r:id="rId1715" xr:uid="{00000000-0004-0000-0000-0000B2060000}"/>
    <hyperlink ref="F859" r:id="rId1716" display="https://files.afu.se/Downloads/Transcriptions/Fade%20to%20Black%20(Jimmy%20Church)/" xr:uid="{00000000-0004-0000-0000-0000B3060000}"/>
    <hyperlink ref="C860" r:id="rId1717" xr:uid="{00000000-0004-0000-0000-0000B4060000}"/>
    <hyperlink ref="F860" r:id="rId1718" display="https://files.afu.se/Downloads/Transcriptions/Fade%20to%20Black%20(Jimmy%20Church)/" xr:uid="{00000000-0004-0000-0000-0000B5060000}"/>
    <hyperlink ref="C861" r:id="rId1719" xr:uid="{00000000-0004-0000-0000-0000B6060000}"/>
    <hyperlink ref="F861" r:id="rId1720" display="https://files.afu.se/Downloads/Transcriptions/Fade%20to%20Black%20(Jimmy%20Church)/" xr:uid="{00000000-0004-0000-0000-0000B7060000}"/>
    <hyperlink ref="C862" r:id="rId1721" xr:uid="{00000000-0004-0000-0000-0000B8060000}"/>
    <hyperlink ref="F862" r:id="rId1722" display="https://files.afu.se/Downloads/Transcriptions/Fade%20to%20Black%20(Jimmy%20Church)/" xr:uid="{00000000-0004-0000-0000-0000B9060000}"/>
    <hyperlink ref="C863" r:id="rId1723" xr:uid="{00000000-0004-0000-0000-0000BA060000}"/>
    <hyperlink ref="F863" r:id="rId1724" display="https://files.afu.se/Downloads/Transcriptions/Fade%20to%20Black%20(Jimmy%20Church)/" xr:uid="{00000000-0004-0000-0000-0000BB060000}"/>
    <hyperlink ref="C864" r:id="rId1725" xr:uid="{00000000-0004-0000-0000-0000BC060000}"/>
    <hyperlink ref="F864" r:id="rId1726" display="https://files.afu.se/Downloads/Transcriptions/Fade%20to%20Black%20(Jimmy%20Church)/" xr:uid="{00000000-0004-0000-0000-0000BD060000}"/>
    <hyperlink ref="C865" r:id="rId1727" xr:uid="{00000000-0004-0000-0000-0000BE060000}"/>
    <hyperlink ref="F865" r:id="rId1728" display="https://files.afu.se/Downloads/Transcriptions/Fade%20to%20Black%20(Jimmy%20Church)/" xr:uid="{00000000-0004-0000-0000-0000BF060000}"/>
    <hyperlink ref="C866" r:id="rId1729" xr:uid="{00000000-0004-0000-0000-0000C0060000}"/>
    <hyperlink ref="F866" r:id="rId1730" display="https://files.afu.se/Downloads/Transcriptions/Fade%20to%20Black%20(Jimmy%20Church)/" xr:uid="{00000000-0004-0000-0000-0000C1060000}"/>
    <hyperlink ref="C867" r:id="rId1731" xr:uid="{00000000-0004-0000-0000-0000C2060000}"/>
    <hyperlink ref="F867" r:id="rId1732" display="https://files.afu.se/Downloads/Transcriptions/Fade%20to%20Black%20(Jimmy%20Church)/" xr:uid="{00000000-0004-0000-0000-0000C3060000}"/>
    <hyperlink ref="C868" r:id="rId1733" xr:uid="{00000000-0004-0000-0000-0000C4060000}"/>
    <hyperlink ref="F868" r:id="rId1734" display="https://files.afu.se/Downloads/Transcriptions/Fade%20to%20Black%20(Jimmy%20Church)/" xr:uid="{00000000-0004-0000-0000-0000C5060000}"/>
    <hyperlink ref="C869" r:id="rId1735" xr:uid="{00000000-0004-0000-0000-0000C6060000}"/>
    <hyperlink ref="F869" r:id="rId1736" display="https://files.afu.se/Downloads/Transcriptions/Fade%20to%20Black%20(Jimmy%20Church)/" xr:uid="{00000000-0004-0000-0000-0000C7060000}"/>
    <hyperlink ref="C870" r:id="rId1737" xr:uid="{00000000-0004-0000-0000-0000C8060000}"/>
    <hyperlink ref="F870" r:id="rId1738" display="https://files.afu.se/Downloads/Transcriptions/Fade%20to%20Black%20(Jimmy%20Church)/" xr:uid="{00000000-0004-0000-0000-0000C9060000}"/>
    <hyperlink ref="C871" r:id="rId1739" xr:uid="{00000000-0004-0000-0000-0000CA060000}"/>
    <hyperlink ref="F871" r:id="rId1740" display="https://files.afu.se/Downloads/Transcriptions/Fade%20to%20Black%20(Jimmy%20Church)/" xr:uid="{00000000-0004-0000-0000-0000CB060000}"/>
    <hyperlink ref="C872" r:id="rId1741" xr:uid="{00000000-0004-0000-0000-0000CC060000}"/>
    <hyperlink ref="F872" r:id="rId1742" display="https://files.afu.se/Downloads/Transcriptions/Fade%20to%20Black%20(Jimmy%20Church)/" xr:uid="{00000000-0004-0000-0000-0000CD060000}"/>
    <hyperlink ref="C873" r:id="rId1743" xr:uid="{00000000-0004-0000-0000-0000CE060000}"/>
    <hyperlink ref="F873" r:id="rId1744" display="https://files.afu.se/Downloads/Transcriptions/Fade%20to%20Black%20(Jimmy%20Church)/" xr:uid="{00000000-0004-0000-0000-0000CF060000}"/>
    <hyperlink ref="C874" r:id="rId1745" xr:uid="{00000000-0004-0000-0000-0000D0060000}"/>
    <hyperlink ref="F874" r:id="rId1746" display="https://files.afu.se/Downloads/Transcriptions/Fade%20to%20Black%20(Jimmy%20Church)/" xr:uid="{00000000-0004-0000-0000-0000D1060000}"/>
    <hyperlink ref="C875" r:id="rId1747" xr:uid="{00000000-0004-0000-0000-0000D2060000}"/>
    <hyperlink ref="F875" r:id="rId1748" display="https://files.afu.se/Downloads/Transcriptions/Fade%20to%20Black%20(Jimmy%20Church)/" xr:uid="{00000000-0004-0000-0000-0000D3060000}"/>
    <hyperlink ref="C876" r:id="rId1749" xr:uid="{00000000-0004-0000-0000-0000D4060000}"/>
    <hyperlink ref="F876" r:id="rId1750" display="https://files.afu.se/Downloads/Transcriptions/Fade%20to%20Black%20(Jimmy%20Church)/" xr:uid="{00000000-0004-0000-0000-0000D5060000}"/>
    <hyperlink ref="C877" r:id="rId1751" xr:uid="{00000000-0004-0000-0000-0000D6060000}"/>
    <hyperlink ref="F877" r:id="rId1752" display="https://files.afu.se/Downloads/Transcriptions/Fade%20to%20Black%20(Jimmy%20Church)/" xr:uid="{00000000-0004-0000-0000-0000D7060000}"/>
    <hyperlink ref="C878" r:id="rId1753" xr:uid="{00000000-0004-0000-0000-0000D8060000}"/>
    <hyperlink ref="F878" r:id="rId1754" display="https://files.afu.se/Downloads/Transcriptions/Fade%20to%20Black%20(Jimmy%20Church)/" xr:uid="{00000000-0004-0000-0000-0000D9060000}"/>
    <hyperlink ref="C879" r:id="rId1755" xr:uid="{00000000-0004-0000-0000-0000DA060000}"/>
    <hyperlink ref="F879" r:id="rId1756" display="https://files.afu.se/Downloads/Transcriptions/Fade%20to%20Black%20(Jimmy%20Church)/" xr:uid="{00000000-0004-0000-0000-0000DB060000}"/>
    <hyperlink ref="C880" r:id="rId1757" xr:uid="{00000000-0004-0000-0000-0000DC060000}"/>
    <hyperlink ref="F880" r:id="rId1758" display="https://files.afu.se/Downloads/Transcriptions/Fade%20to%20Black%20(Jimmy%20Church)/" xr:uid="{00000000-0004-0000-0000-0000DD060000}"/>
    <hyperlink ref="C881" r:id="rId1759" xr:uid="{00000000-0004-0000-0000-0000DE060000}"/>
    <hyperlink ref="F881" r:id="rId1760" display="https://files.afu.se/Downloads/Transcriptions/Fade%20to%20Black%20(Jimmy%20Church)/" xr:uid="{00000000-0004-0000-0000-0000DF060000}"/>
    <hyperlink ref="C882" r:id="rId1761" xr:uid="{00000000-0004-0000-0000-0000E0060000}"/>
    <hyperlink ref="F882" r:id="rId1762" display="https://files.afu.se/Downloads/Transcriptions/Fade%20to%20Black%20(Jimmy%20Church)/" xr:uid="{00000000-0004-0000-0000-0000E1060000}"/>
    <hyperlink ref="C883" r:id="rId1763" xr:uid="{00000000-0004-0000-0000-0000E2060000}"/>
    <hyperlink ref="F883" r:id="rId1764" display="https://files.afu.se/Downloads/Transcriptions/Fade%20to%20Black%20(Jimmy%20Church)/" xr:uid="{00000000-0004-0000-0000-0000E3060000}"/>
    <hyperlink ref="C884" r:id="rId1765" xr:uid="{00000000-0004-0000-0000-0000E4060000}"/>
    <hyperlink ref="F884" r:id="rId1766" display="https://files.afu.se/Downloads/Transcriptions/Fade%20to%20Black%20(Jimmy%20Church)/" xr:uid="{00000000-0004-0000-0000-0000E5060000}"/>
    <hyperlink ref="C885" r:id="rId1767" xr:uid="{00000000-0004-0000-0000-0000E6060000}"/>
    <hyperlink ref="F885" r:id="rId1768" display="https://files.afu.se/Downloads/Transcriptions/Fade%20to%20Black%20(Jimmy%20Church)/" xr:uid="{00000000-0004-0000-0000-0000E7060000}"/>
    <hyperlink ref="C886" r:id="rId1769" xr:uid="{00000000-0004-0000-0000-0000E8060000}"/>
    <hyperlink ref="F886" r:id="rId1770" display="https://files.afu.se/Downloads/Transcriptions/Fade%20to%20Black%20(Jimmy%20Church)/" xr:uid="{00000000-0004-0000-0000-0000E9060000}"/>
    <hyperlink ref="C887" r:id="rId1771" xr:uid="{00000000-0004-0000-0000-0000EA060000}"/>
    <hyperlink ref="F887" r:id="rId1772" display="https://files.afu.se/Downloads/Transcriptions/Fade%20to%20Black%20(Jimmy%20Church)/" xr:uid="{00000000-0004-0000-0000-0000EB060000}"/>
    <hyperlink ref="C888" r:id="rId1773" xr:uid="{00000000-0004-0000-0000-0000EC060000}"/>
    <hyperlink ref="F888" r:id="rId1774" display="https://files.afu.se/Downloads/Transcriptions/Fade%20to%20Black%20(Jimmy%20Church)/" xr:uid="{00000000-0004-0000-0000-0000ED060000}"/>
    <hyperlink ref="C889" r:id="rId1775" xr:uid="{00000000-0004-0000-0000-0000EE060000}"/>
    <hyperlink ref="F889" r:id="rId1776" display="https://files.afu.se/Downloads/Transcriptions/Fade%20to%20Black%20(Jimmy%20Church)/" xr:uid="{00000000-0004-0000-0000-0000EF060000}"/>
    <hyperlink ref="C890" r:id="rId1777" xr:uid="{00000000-0004-0000-0000-0000F0060000}"/>
    <hyperlink ref="F890" r:id="rId1778" display="https://files.afu.se/Downloads/Transcriptions/Fade%20to%20Black%20(Jimmy%20Church)/" xr:uid="{00000000-0004-0000-0000-0000F1060000}"/>
    <hyperlink ref="C891" r:id="rId1779" xr:uid="{00000000-0004-0000-0000-0000F2060000}"/>
    <hyperlink ref="F891" r:id="rId1780" display="https://files.afu.se/Downloads/Transcriptions/Fade%20to%20Black%20(Jimmy%20Church)/" xr:uid="{00000000-0004-0000-0000-0000F3060000}"/>
    <hyperlink ref="C892" r:id="rId1781" xr:uid="{00000000-0004-0000-0000-0000F4060000}"/>
    <hyperlink ref="F892" r:id="rId1782" display="https://files.afu.se/Downloads/Transcriptions/Fade%20to%20Black%20(Jimmy%20Church)/" xr:uid="{00000000-0004-0000-0000-0000F5060000}"/>
    <hyperlink ref="C893" r:id="rId1783" xr:uid="{00000000-0004-0000-0000-0000F6060000}"/>
    <hyperlink ref="F893" r:id="rId1784" display="https://files.afu.se/Downloads/Transcriptions/Fade%20to%20Black%20(Jimmy%20Church)/" xr:uid="{00000000-0004-0000-0000-0000F7060000}"/>
    <hyperlink ref="C894" r:id="rId1785" xr:uid="{00000000-0004-0000-0000-0000F8060000}"/>
    <hyperlink ref="F894" r:id="rId1786" display="https://files.afu.se/Downloads/Transcriptions/Fade%20to%20Black%20(Jimmy%20Church)/" xr:uid="{00000000-0004-0000-0000-0000F9060000}"/>
    <hyperlink ref="C895" r:id="rId1787" xr:uid="{00000000-0004-0000-0000-0000FA060000}"/>
    <hyperlink ref="F895" r:id="rId1788" display="https://files.afu.se/Downloads/Transcriptions/Fade%20to%20Black%20(Jimmy%20Church)/" xr:uid="{00000000-0004-0000-0000-0000FB060000}"/>
    <hyperlink ref="C896" r:id="rId1789" xr:uid="{00000000-0004-0000-0000-0000FC060000}"/>
    <hyperlink ref="F896" r:id="rId1790" display="https://files.afu.se/Downloads/Transcriptions/Fade%20to%20Black%20(Jimmy%20Church)/" xr:uid="{00000000-0004-0000-0000-0000FD060000}"/>
    <hyperlink ref="C897" r:id="rId1791" xr:uid="{00000000-0004-0000-0000-0000FE060000}"/>
    <hyperlink ref="F897" r:id="rId1792" display="https://files.afu.se/Downloads/Transcriptions/Fade%20to%20Black%20(Jimmy%20Church)/" xr:uid="{00000000-0004-0000-0000-0000FF060000}"/>
    <hyperlink ref="C898" r:id="rId1793" xr:uid="{00000000-0004-0000-0000-000000070000}"/>
    <hyperlink ref="F898" r:id="rId1794" display="https://files.afu.se/Downloads/Transcriptions/Fade%20to%20Black%20(Jimmy%20Church)/" xr:uid="{00000000-0004-0000-0000-000001070000}"/>
    <hyperlink ref="C899" r:id="rId1795" xr:uid="{00000000-0004-0000-0000-000002070000}"/>
    <hyperlink ref="F899" r:id="rId1796" display="https://files.afu.se/Downloads/Transcriptions/Fade%20to%20Black%20(Jimmy%20Church)/" xr:uid="{00000000-0004-0000-0000-000003070000}"/>
    <hyperlink ref="C900" r:id="rId1797" xr:uid="{00000000-0004-0000-0000-000004070000}"/>
    <hyperlink ref="F900" r:id="rId1798" display="https://files.afu.se/Downloads/Transcriptions/Fade%20to%20Black%20(Jimmy%20Church)/" xr:uid="{00000000-0004-0000-0000-000005070000}"/>
    <hyperlink ref="C901" r:id="rId1799" xr:uid="{00000000-0004-0000-0000-000006070000}"/>
    <hyperlink ref="F901" r:id="rId1800" display="https://files.afu.se/Downloads/Transcriptions/Fade%20to%20Black%20(Jimmy%20Church)/" xr:uid="{00000000-0004-0000-0000-000007070000}"/>
    <hyperlink ref="C902" r:id="rId1801" xr:uid="{00000000-0004-0000-0000-000008070000}"/>
    <hyperlink ref="F902" r:id="rId1802" display="https://files.afu.se/Downloads/Transcriptions/Fade%20to%20Black%20(Jimmy%20Church)/" xr:uid="{00000000-0004-0000-0000-000009070000}"/>
    <hyperlink ref="C903" r:id="rId1803" xr:uid="{00000000-0004-0000-0000-00000A070000}"/>
    <hyperlink ref="F903" r:id="rId1804" display="https://files.afu.se/Downloads/Transcriptions/Fade%20to%20Black%20(Jimmy%20Church)/" xr:uid="{00000000-0004-0000-0000-00000B070000}"/>
    <hyperlink ref="C904" r:id="rId1805" xr:uid="{00000000-0004-0000-0000-00000C070000}"/>
    <hyperlink ref="F904" r:id="rId1806" display="https://files.afu.se/Downloads/Transcriptions/Fade%20to%20Black%20(Jimmy%20Church)/" xr:uid="{00000000-0004-0000-0000-00000D070000}"/>
    <hyperlink ref="C905" r:id="rId1807" xr:uid="{00000000-0004-0000-0000-00000E070000}"/>
    <hyperlink ref="F905" r:id="rId1808" display="https://files.afu.se/Downloads/Transcriptions/Fade%20to%20Black%20(Jimmy%20Church)/" xr:uid="{00000000-0004-0000-0000-00000F070000}"/>
    <hyperlink ref="C906" r:id="rId1809" xr:uid="{00000000-0004-0000-0000-000010070000}"/>
    <hyperlink ref="F906" r:id="rId1810" display="https://files.afu.se/Downloads/Transcriptions/Fade%20to%20Black%20(Jimmy%20Church)/" xr:uid="{00000000-0004-0000-0000-000011070000}"/>
    <hyperlink ref="C907" r:id="rId1811" xr:uid="{00000000-0004-0000-0000-000012070000}"/>
    <hyperlink ref="F907" r:id="rId1812" display="https://files.afu.se/Downloads/Transcriptions/Fade%20to%20Black%20(Jimmy%20Church)/" xr:uid="{00000000-0004-0000-0000-000013070000}"/>
    <hyperlink ref="C908" r:id="rId1813" xr:uid="{00000000-0004-0000-0000-000014070000}"/>
    <hyperlink ref="F908" r:id="rId1814" display="https://files.afu.se/Downloads/Transcriptions/Fade%20to%20Black%20(Jimmy%20Church)/" xr:uid="{00000000-0004-0000-0000-000015070000}"/>
    <hyperlink ref="C909" r:id="rId1815" xr:uid="{00000000-0004-0000-0000-000016070000}"/>
    <hyperlink ref="F909" r:id="rId1816" display="https://files.afu.se/Downloads/Transcriptions/Fade%20to%20Black%20(Jimmy%20Church)/" xr:uid="{00000000-0004-0000-0000-000017070000}"/>
    <hyperlink ref="C910" r:id="rId1817" xr:uid="{00000000-0004-0000-0000-000018070000}"/>
    <hyperlink ref="F910" r:id="rId1818" display="https://files.afu.se/Downloads/Transcriptions/Fade%20to%20Black%20(Jimmy%20Church)/" xr:uid="{00000000-0004-0000-0000-000019070000}"/>
    <hyperlink ref="C911" r:id="rId1819" xr:uid="{00000000-0004-0000-0000-00001A070000}"/>
    <hyperlink ref="F911" r:id="rId1820" display="https://files.afu.se/Downloads/Transcriptions/Fade%20to%20Black%20(Jimmy%20Church)/" xr:uid="{00000000-0004-0000-0000-00001B070000}"/>
    <hyperlink ref="C912" r:id="rId1821" xr:uid="{00000000-0004-0000-0000-00001C070000}"/>
    <hyperlink ref="F912" r:id="rId1822" display="https://files.afu.se/Downloads/Transcriptions/Fade%20to%20Black%20(Jimmy%20Church)/" xr:uid="{00000000-0004-0000-0000-00001D070000}"/>
    <hyperlink ref="C913" r:id="rId1823" xr:uid="{00000000-0004-0000-0000-00001E070000}"/>
    <hyperlink ref="F913" r:id="rId1824" display="https://files.afu.se/Downloads/Transcriptions/Fade%20to%20Black%20(Jimmy%20Church)/" xr:uid="{00000000-0004-0000-0000-00001F070000}"/>
    <hyperlink ref="C914" r:id="rId1825" xr:uid="{00000000-0004-0000-0000-000020070000}"/>
    <hyperlink ref="F914" r:id="rId1826" display="https://files.afu.se/Downloads/Transcriptions/Fade%20to%20Black%20(Jimmy%20Church)/" xr:uid="{00000000-0004-0000-0000-000021070000}"/>
    <hyperlink ref="C915" r:id="rId1827" xr:uid="{00000000-0004-0000-0000-000022070000}"/>
    <hyperlink ref="F915" r:id="rId1828" display="https://files.afu.se/Downloads/Transcriptions/Fade%20to%20Black%20(Jimmy%20Church)/" xr:uid="{00000000-0004-0000-0000-000023070000}"/>
    <hyperlink ref="C916" r:id="rId1829" xr:uid="{00000000-0004-0000-0000-000024070000}"/>
    <hyperlink ref="F916" r:id="rId1830" display="https://files.afu.se/Downloads/Transcriptions/Fade%20to%20Black%20(Jimmy%20Church)/" xr:uid="{00000000-0004-0000-0000-000025070000}"/>
    <hyperlink ref="C917" r:id="rId1831" xr:uid="{00000000-0004-0000-0000-000026070000}"/>
    <hyperlink ref="F917" r:id="rId1832" display="https://files.afu.se/Downloads/Transcriptions/Fade%20to%20Black%20(Jimmy%20Church)/" xr:uid="{00000000-0004-0000-0000-000027070000}"/>
    <hyperlink ref="C918" r:id="rId1833" xr:uid="{00000000-0004-0000-0000-000028070000}"/>
    <hyperlink ref="F918" r:id="rId1834" display="https://files.afu.se/Downloads/Transcriptions/Fade%20to%20Black%20(Jimmy%20Church)/" xr:uid="{00000000-0004-0000-0000-000029070000}"/>
    <hyperlink ref="C919" r:id="rId1835" xr:uid="{00000000-0004-0000-0000-00002A070000}"/>
    <hyperlink ref="F919" r:id="rId1836" display="https://files.afu.se/Downloads/Transcriptions/Fade%20to%20Black%20(Jimmy%20Church)/" xr:uid="{00000000-0004-0000-0000-00002B070000}"/>
    <hyperlink ref="C920" r:id="rId1837" xr:uid="{00000000-0004-0000-0000-00002C070000}"/>
    <hyperlink ref="F920" r:id="rId1838" display="https://files.afu.se/Downloads/Transcriptions/Fade%20to%20Black%20(Jimmy%20Church)/" xr:uid="{00000000-0004-0000-0000-00002D070000}"/>
    <hyperlink ref="C921" r:id="rId1839" xr:uid="{00000000-0004-0000-0000-00002E070000}"/>
    <hyperlink ref="F921" r:id="rId1840" display="https://files.afu.se/Downloads/Transcriptions/Fade%20to%20Black%20(Jimmy%20Church)/" xr:uid="{00000000-0004-0000-0000-00002F070000}"/>
    <hyperlink ref="C922" r:id="rId1841" xr:uid="{00000000-0004-0000-0000-000030070000}"/>
    <hyperlink ref="F922" r:id="rId1842" display="https://files.afu.se/Downloads/Transcriptions/Fade%20to%20Black%20(Jimmy%20Church)/" xr:uid="{00000000-0004-0000-0000-000031070000}"/>
    <hyperlink ref="C923" r:id="rId1843" xr:uid="{00000000-0004-0000-0000-000032070000}"/>
    <hyperlink ref="F923" r:id="rId1844" display="https://files.afu.se/Downloads/Transcriptions/Fade%20to%20Black%20(Jimmy%20Church)/" xr:uid="{00000000-0004-0000-0000-000033070000}"/>
    <hyperlink ref="C924" r:id="rId1845" xr:uid="{00000000-0004-0000-0000-000034070000}"/>
    <hyperlink ref="F924" r:id="rId1846" display="https://files.afu.se/Downloads/Transcriptions/Fade%20to%20Black%20(Jimmy%20Church)/" xr:uid="{00000000-0004-0000-0000-000035070000}"/>
    <hyperlink ref="C925" r:id="rId1847" xr:uid="{00000000-0004-0000-0000-000036070000}"/>
    <hyperlink ref="F925" r:id="rId1848" display="https://files.afu.se/Downloads/Transcriptions/Fade%20to%20Black%20(Jimmy%20Church)/" xr:uid="{00000000-0004-0000-0000-000037070000}"/>
    <hyperlink ref="C926" r:id="rId1849" xr:uid="{00000000-0004-0000-0000-000038070000}"/>
    <hyperlink ref="F926" r:id="rId1850" display="https://files.afu.se/Downloads/Transcriptions/Fade%20to%20Black%20(Jimmy%20Church)/" xr:uid="{00000000-0004-0000-0000-000039070000}"/>
    <hyperlink ref="C927" r:id="rId1851" xr:uid="{00000000-0004-0000-0000-00003A070000}"/>
    <hyperlink ref="F927" r:id="rId1852" display="https://files.afu.se/Downloads/Transcriptions/Fade%20to%20Black%20(Jimmy%20Church)/" xr:uid="{00000000-0004-0000-0000-00003B070000}"/>
    <hyperlink ref="C928" r:id="rId1853" xr:uid="{00000000-0004-0000-0000-00003C070000}"/>
    <hyperlink ref="F928" r:id="rId1854" display="https://files.afu.se/Downloads/Transcriptions/Fade%20to%20Black%20(Jimmy%20Church)/" xr:uid="{00000000-0004-0000-0000-00003D070000}"/>
    <hyperlink ref="C929" r:id="rId1855" xr:uid="{00000000-0004-0000-0000-00003E070000}"/>
    <hyperlink ref="F929" r:id="rId1856" display="https://files.afu.se/Downloads/Transcriptions/Fade%20to%20Black%20(Jimmy%20Church)/" xr:uid="{00000000-0004-0000-0000-00003F070000}"/>
    <hyperlink ref="C930" r:id="rId1857" xr:uid="{00000000-0004-0000-0000-000040070000}"/>
    <hyperlink ref="F930" r:id="rId1858" display="https://files.afu.se/Downloads/Transcriptions/Fade%20to%20Black%20(Jimmy%20Church)/" xr:uid="{00000000-0004-0000-0000-000041070000}"/>
    <hyperlink ref="C931" r:id="rId1859" xr:uid="{00000000-0004-0000-0000-000042070000}"/>
    <hyperlink ref="F931" r:id="rId1860" display="https://files.afu.se/Downloads/Transcriptions/Fade%20to%20Black%20(Jimmy%20Church)/" xr:uid="{00000000-0004-0000-0000-000043070000}"/>
    <hyperlink ref="C932" r:id="rId1861" xr:uid="{00000000-0004-0000-0000-000044070000}"/>
    <hyperlink ref="F932" r:id="rId1862" display="https://files.afu.se/Downloads/Transcriptions/Fade%20to%20Black%20(Jimmy%20Church)/" xr:uid="{00000000-0004-0000-0000-000045070000}"/>
    <hyperlink ref="C933" r:id="rId1863" xr:uid="{00000000-0004-0000-0000-000046070000}"/>
    <hyperlink ref="F933" r:id="rId1864" display="https://files.afu.se/Downloads/Transcriptions/Fade%20to%20Black%20(Jimmy%20Church)/" xr:uid="{00000000-0004-0000-0000-000047070000}"/>
    <hyperlink ref="C934" r:id="rId1865" xr:uid="{00000000-0004-0000-0000-000048070000}"/>
    <hyperlink ref="F934" r:id="rId1866" display="https://files.afu.se/Downloads/Transcriptions/Fade%20to%20Black%20(Jimmy%20Church)/" xr:uid="{00000000-0004-0000-0000-000049070000}"/>
    <hyperlink ref="C935" r:id="rId1867" xr:uid="{00000000-0004-0000-0000-00004A070000}"/>
    <hyperlink ref="F935" r:id="rId1868" display="https://files.afu.se/Downloads/Transcriptions/Fade%20to%20Black%20(Jimmy%20Church)/" xr:uid="{00000000-0004-0000-0000-00004B070000}"/>
    <hyperlink ref="C936" r:id="rId1869" xr:uid="{00000000-0004-0000-0000-00004C070000}"/>
    <hyperlink ref="F936" r:id="rId1870" display="https://files.afu.se/Downloads/Transcriptions/Fade%20to%20Black%20(Jimmy%20Church)/" xr:uid="{00000000-0004-0000-0000-00004D070000}"/>
    <hyperlink ref="C937" r:id="rId1871" xr:uid="{00000000-0004-0000-0000-00004E070000}"/>
    <hyperlink ref="F937" r:id="rId1872" display="https://files.afu.se/Downloads/Transcriptions/Fade%20to%20Black%20(Jimmy%20Church)/" xr:uid="{00000000-0004-0000-0000-00004F070000}"/>
    <hyperlink ref="C938" r:id="rId1873" xr:uid="{00000000-0004-0000-0000-000050070000}"/>
    <hyperlink ref="F938" r:id="rId1874" display="https://files.afu.se/Downloads/Transcriptions/Fade%20to%20Black%20(Jimmy%20Church)/" xr:uid="{00000000-0004-0000-0000-000051070000}"/>
    <hyperlink ref="C939" r:id="rId1875" xr:uid="{00000000-0004-0000-0000-000052070000}"/>
    <hyperlink ref="F939" r:id="rId1876" display="https://files.afu.se/Downloads/Transcriptions/Fade%20to%20Black%20(Jimmy%20Church)/" xr:uid="{00000000-0004-0000-0000-000053070000}"/>
    <hyperlink ref="C940" r:id="rId1877" xr:uid="{00000000-0004-0000-0000-000054070000}"/>
    <hyperlink ref="F940" r:id="rId1878" display="https://files.afu.se/Downloads/Transcriptions/Fade%20to%20Black%20(Jimmy%20Church)/" xr:uid="{00000000-0004-0000-0000-000055070000}"/>
    <hyperlink ref="C941" r:id="rId1879" xr:uid="{00000000-0004-0000-0000-000056070000}"/>
    <hyperlink ref="F941" r:id="rId1880" display="https://files.afu.se/Downloads/Transcriptions/Fade%20to%20Black%20(Jimmy%20Church)/" xr:uid="{00000000-0004-0000-0000-000057070000}"/>
    <hyperlink ref="C942" r:id="rId1881" xr:uid="{00000000-0004-0000-0000-000058070000}"/>
    <hyperlink ref="F942" r:id="rId1882" display="https://files.afu.se/Downloads/Transcriptions/Fade%20to%20Black%20(Jimmy%20Church)/" xr:uid="{00000000-0004-0000-0000-000059070000}"/>
    <hyperlink ref="C943" r:id="rId1883" xr:uid="{00000000-0004-0000-0000-00005A070000}"/>
    <hyperlink ref="F943" r:id="rId1884" display="https://files.afu.se/Downloads/Transcriptions/Fade%20to%20Black%20(Jimmy%20Church)/" xr:uid="{00000000-0004-0000-0000-00005B070000}"/>
    <hyperlink ref="C944" r:id="rId1885" xr:uid="{00000000-0004-0000-0000-00005C070000}"/>
    <hyperlink ref="F944" r:id="rId1886" display="https://files.afu.se/Downloads/Transcriptions/Fade%20to%20Black%20(Jimmy%20Church)/" xr:uid="{00000000-0004-0000-0000-00005D070000}"/>
    <hyperlink ref="C945" r:id="rId1887" xr:uid="{00000000-0004-0000-0000-00005E070000}"/>
    <hyperlink ref="F945" r:id="rId1888" display="https://files.afu.se/Downloads/Transcriptions/Fade%20to%20Black%20(Jimmy%20Church)/" xr:uid="{00000000-0004-0000-0000-00005F070000}"/>
    <hyperlink ref="C946" r:id="rId1889" xr:uid="{00000000-0004-0000-0000-000060070000}"/>
    <hyperlink ref="F946" r:id="rId1890" display="https://files.afu.se/Downloads/Transcriptions/Fade%20to%20Black%20(Jimmy%20Church)/" xr:uid="{00000000-0004-0000-0000-000061070000}"/>
    <hyperlink ref="C947" r:id="rId1891" xr:uid="{00000000-0004-0000-0000-000062070000}"/>
    <hyperlink ref="F947" r:id="rId1892" display="https://files.afu.se/Downloads/Transcriptions/Fade%20to%20Black%20(Jimmy%20Church)/" xr:uid="{00000000-0004-0000-0000-000063070000}"/>
    <hyperlink ref="C948" r:id="rId1893" xr:uid="{00000000-0004-0000-0000-000064070000}"/>
    <hyperlink ref="F948" r:id="rId1894" display="https://files.afu.se/Downloads/Transcriptions/Fade%20to%20Black%20(Jimmy%20Church)/" xr:uid="{00000000-0004-0000-0000-000065070000}"/>
    <hyperlink ref="C949" r:id="rId1895" xr:uid="{00000000-0004-0000-0000-000066070000}"/>
    <hyperlink ref="F949" r:id="rId1896" display="https://files.afu.se/Downloads/Transcriptions/Fade%20to%20Black%20(Jimmy%20Church)/" xr:uid="{00000000-0004-0000-0000-000067070000}"/>
    <hyperlink ref="C950" r:id="rId1897" xr:uid="{00000000-0004-0000-0000-000068070000}"/>
    <hyperlink ref="F950" r:id="rId1898" display="https://files.afu.se/Downloads/Transcriptions/Fade%20to%20Black%20(Jimmy%20Church)/" xr:uid="{00000000-0004-0000-0000-000069070000}"/>
    <hyperlink ref="C951" r:id="rId1899" xr:uid="{00000000-0004-0000-0000-00006A070000}"/>
    <hyperlink ref="F951" r:id="rId1900" display="https://files.afu.se/Downloads/Transcriptions/Fade%20to%20Black%20(Jimmy%20Church)/" xr:uid="{00000000-0004-0000-0000-00006B070000}"/>
    <hyperlink ref="C952" r:id="rId1901" xr:uid="{00000000-0004-0000-0000-00006C070000}"/>
    <hyperlink ref="F952" r:id="rId1902" display="https://files.afu.se/Downloads/Transcriptions/Fade%20to%20Black%20(Jimmy%20Church)/" xr:uid="{00000000-0004-0000-0000-00006D070000}"/>
    <hyperlink ref="C953" r:id="rId1903" xr:uid="{00000000-0004-0000-0000-00006E070000}"/>
    <hyperlink ref="F953" r:id="rId1904" display="https://files.afu.se/Downloads/Transcriptions/Fade%20to%20Black%20(Jimmy%20Church)/" xr:uid="{00000000-0004-0000-0000-00006F070000}"/>
    <hyperlink ref="C954" r:id="rId1905" xr:uid="{00000000-0004-0000-0000-000070070000}"/>
    <hyperlink ref="F954" r:id="rId1906" display="https://files.afu.se/Downloads/Transcriptions/Fade%20to%20Black%20(Jimmy%20Church)/" xr:uid="{00000000-0004-0000-0000-000071070000}"/>
    <hyperlink ref="C955" r:id="rId1907" xr:uid="{00000000-0004-0000-0000-000072070000}"/>
    <hyperlink ref="F955" r:id="rId1908" display="https://files.afu.se/Downloads/Transcriptions/Fade%20to%20Black%20(Jimmy%20Church)/" xr:uid="{00000000-0004-0000-0000-000073070000}"/>
    <hyperlink ref="C956" r:id="rId1909" xr:uid="{00000000-0004-0000-0000-000074070000}"/>
    <hyperlink ref="F956" r:id="rId1910" display="https://files.afu.se/Downloads/Transcriptions/Fade%20to%20Black%20(Jimmy%20Church)/" xr:uid="{00000000-0004-0000-0000-000075070000}"/>
    <hyperlink ref="C957" r:id="rId1911" xr:uid="{00000000-0004-0000-0000-000076070000}"/>
    <hyperlink ref="F957" r:id="rId1912" display="https://files.afu.se/Downloads/Transcriptions/Fade%20to%20Black%20(Jimmy%20Church)/" xr:uid="{00000000-0004-0000-0000-000077070000}"/>
    <hyperlink ref="C958" r:id="rId1913" xr:uid="{00000000-0004-0000-0000-000078070000}"/>
    <hyperlink ref="F958" r:id="rId1914" display="https://files.afu.se/Downloads/Transcriptions/Fade%20to%20Black%20(Jimmy%20Church)/" xr:uid="{00000000-0004-0000-0000-000079070000}"/>
    <hyperlink ref="C959" r:id="rId1915" xr:uid="{00000000-0004-0000-0000-00007A070000}"/>
    <hyperlink ref="F959" r:id="rId1916" display="https://files.afu.se/Downloads/Transcriptions/Fade%20to%20Black%20(Jimmy%20Church)/" xr:uid="{00000000-0004-0000-0000-00007B070000}"/>
    <hyperlink ref="C960" r:id="rId1917" xr:uid="{00000000-0004-0000-0000-00007C070000}"/>
    <hyperlink ref="F960" r:id="rId1918" display="https://files.afu.se/Downloads/Transcriptions/Fade%20to%20Black%20(Jimmy%20Church)/" xr:uid="{00000000-0004-0000-0000-00007D070000}"/>
    <hyperlink ref="C961" r:id="rId1919" xr:uid="{00000000-0004-0000-0000-00007E070000}"/>
    <hyperlink ref="F961" r:id="rId1920" display="https://files.afu.se/Downloads/Transcriptions/Fade%20to%20Black%20(Jimmy%20Church)/" xr:uid="{00000000-0004-0000-0000-00007F070000}"/>
    <hyperlink ref="C962" r:id="rId1921" xr:uid="{00000000-0004-0000-0000-000080070000}"/>
    <hyperlink ref="F962" r:id="rId1922" display="https://files.afu.se/Downloads/Transcriptions/Fade%20to%20Black%20(Jimmy%20Church)/" xr:uid="{00000000-0004-0000-0000-000081070000}"/>
    <hyperlink ref="C963" r:id="rId1923" xr:uid="{00000000-0004-0000-0000-000082070000}"/>
    <hyperlink ref="F963" r:id="rId1924" display="https://files.afu.se/Downloads/Transcriptions/Fade%20to%20Black%20(Jimmy%20Church)/" xr:uid="{00000000-0004-0000-0000-000083070000}"/>
    <hyperlink ref="C964" r:id="rId1925" xr:uid="{00000000-0004-0000-0000-000084070000}"/>
    <hyperlink ref="F964" r:id="rId1926" display="https://files.afu.se/Downloads/Transcriptions/Fade%20to%20Black%20(Jimmy%20Church)/" xr:uid="{00000000-0004-0000-0000-000085070000}"/>
    <hyperlink ref="C965" r:id="rId1927" xr:uid="{00000000-0004-0000-0000-000086070000}"/>
    <hyperlink ref="F965" r:id="rId1928" display="https://files.afu.se/Downloads/Transcriptions/Fade%20to%20Black%20(Jimmy%20Church)/" xr:uid="{00000000-0004-0000-0000-000087070000}"/>
    <hyperlink ref="C966" r:id="rId1929" xr:uid="{00000000-0004-0000-0000-000088070000}"/>
    <hyperlink ref="F966" r:id="rId1930" display="https://files.afu.se/Downloads/Transcriptions/Fade%20to%20Black%20(Jimmy%20Church)/" xr:uid="{00000000-0004-0000-0000-000089070000}"/>
    <hyperlink ref="C967" r:id="rId1931" xr:uid="{00000000-0004-0000-0000-00008A070000}"/>
    <hyperlink ref="F967" r:id="rId1932" display="https://files.afu.se/Downloads/Transcriptions/Fade%20to%20Black%20(Jimmy%20Church)/" xr:uid="{00000000-0004-0000-0000-00008B070000}"/>
    <hyperlink ref="C968" r:id="rId1933" xr:uid="{00000000-0004-0000-0000-00008C070000}"/>
    <hyperlink ref="F968" r:id="rId1934" display="https://files.afu.se/Downloads/Transcriptions/Fade%20to%20Black%20(Jimmy%20Church)/" xr:uid="{00000000-0004-0000-0000-00008D070000}"/>
    <hyperlink ref="C969" r:id="rId1935" xr:uid="{00000000-0004-0000-0000-00008E070000}"/>
    <hyperlink ref="F969" r:id="rId1936" display="https://files.afu.se/Downloads/Transcriptions/Fade%20to%20Black%20(Jimmy%20Church)/" xr:uid="{00000000-0004-0000-0000-00008F070000}"/>
    <hyperlink ref="C970" r:id="rId1937" xr:uid="{00000000-0004-0000-0000-000090070000}"/>
    <hyperlink ref="F970" r:id="rId1938" display="https://files.afu.se/Downloads/Transcriptions/Fade%20to%20Black%20(Jimmy%20Church)/" xr:uid="{00000000-0004-0000-0000-000091070000}"/>
    <hyperlink ref="C971" r:id="rId1939" xr:uid="{00000000-0004-0000-0000-000092070000}"/>
    <hyperlink ref="F971" r:id="rId1940" display="https://files.afu.se/Downloads/Transcriptions/Fade%20to%20Black%20(Jimmy%20Church)/" xr:uid="{00000000-0004-0000-0000-000093070000}"/>
    <hyperlink ref="C972" r:id="rId1941" xr:uid="{00000000-0004-0000-0000-000094070000}"/>
    <hyperlink ref="F972" r:id="rId1942" display="https://files.afu.se/Downloads/Transcriptions/Fade%20to%20Black%20(Jimmy%20Church)/" xr:uid="{00000000-0004-0000-0000-000095070000}"/>
    <hyperlink ref="C973" r:id="rId1943" xr:uid="{00000000-0004-0000-0000-000096070000}"/>
    <hyperlink ref="F973" r:id="rId1944" display="https://files.afu.se/Downloads/Transcriptions/Fade%20to%20Black%20(Jimmy%20Church)/" xr:uid="{00000000-0004-0000-0000-000097070000}"/>
    <hyperlink ref="C974" r:id="rId1945" xr:uid="{00000000-0004-0000-0000-000098070000}"/>
    <hyperlink ref="F974" r:id="rId1946" display="https://files.afu.se/Downloads/Transcriptions/Fade%20to%20Black%20(Jimmy%20Church)/" xr:uid="{00000000-0004-0000-0000-000099070000}"/>
    <hyperlink ref="C975" r:id="rId1947" xr:uid="{00000000-0004-0000-0000-00009A070000}"/>
    <hyperlink ref="F975" r:id="rId1948" display="https://files.afu.se/Downloads/Transcriptions/Fade%20to%20Black%20(Jimmy%20Church)/" xr:uid="{00000000-0004-0000-0000-00009B070000}"/>
    <hyperlink ref="C976" r:id="rId1949" xr:uid="{00000000-0004-0000-0000-00009C070000}"/>
    <hyperlink ref="F976" r:id="rId1950" display="https://files.afu.se/Downloads/Transcriptions/Fade%20to%20Black%20(Jimmy%20Church)/" xr:uid="{00000000-0004-0000-0000-00009D070000}"/>
    <hyperlink ref="C977" r:id="rId1951" xr:uid="{00000000-0004-0000-0000-00009E070000}"/>
    <hyperlink ref="F977" r:id="rId1952" display="https://files.afu.se/Downloads/Transcriptions/Fade%20to%20Black%20(Jimmy%20Church)/" xr:uid="{00000000-0004-0000-0000-00009F070000}"/>
    <hyperlink ref="C978" r:id="rId1953" xr:uid="{00000000-0004-0000-0000-0000A0070000}"/>
    <hyperlink ref="F978" r:id="rId1954" display="https://files.afu.se/Downloads/Transcriptions/Fade%20to%20Black%20(Jimmy%20Church)/" xr:uid="{00000000-0004-0000-0000-0000A1070000}"/>
    <hyperlink ref="C979" r:id="rId1955" xr:uid="{00000000-0004-0000-0000-0000A2070000}"/>
    <hyperlink ref="F979" r:id="rId1956" display="https://files.afu.se/Downloads/Transcriptions/Fade%20to%20Black%20(Jimmy%20Church)/" xr:uid="{00000000-0004-0000-0000-0000A3070000}"/>
    <hyperlink ref="C980" r:id="rId1957" xr:uid="{00000000-0004-0000-0000-0000A4070000}"/>
    <hyperlink ref="F980" r:id="rId1958" display="https://files.afu.se/Downloads/Transcriptions/Fade%20to%20Black%20(Jimmy%20Church)/" xr:uid="{00000000-0004-0000-0000-0000A5070000}"/>
    <hyperlink ref="C981" r:id="rId1959" xr:uid="{00000000-0004-0000-0000-0000A6070000}"/>
    <hyperlink ref="F981" r:id="rId1960" display="https://files.afu.se/Downloads/Transcriptions/Fade%20to%20Black%20(Jimmy%20Church)/" xr:uid="{00000000-0004-0000-0000-0000A7070000}"/>
    <hyperlink ref="C982" r:id="rId1961" xr:uid="{00000000-0004-0000-0000-0000A8070000}"/>
    <hyperlink ref="F982" r:id="rId1962" display="https://files.afu.se/Downloads/Transcriptions/Fade%20to%20Black%20(Jimmy%20Church)/" xr:uid="{00000000-0004-0000-0000-0000A9070000}"/>
    <hyperlink ref="C983" r:id="rId1963" xr:uid="{00000000-0004-0000-0000-0000AA070000}"/>
    <hyperlink ref="F983" r:id="rId1964" display="https://files.afu.se/Downloads/Transcriptions/Fade%20to%20Black%20(Jimmy%20Church)/" xr:uid="{00000000-0004-0000-0000-0000AB070000}"/>
    <hyperlink ref="C984" r:id="rId1965" xr:uid="{00000000-0004-0000-0000-0000AC070000}"/>
    <hyperlink ref="F984" r:id="rId1966" display="https://files.afu.se/Downloads/Transcriptions/Fade%20to%20Black%20(Jimmy%20Church)/" xr:uid="{00000000-0004-0000-0000-0000AD070000}"/>
    <hyperlink ref="C985" r:id="rId1967" xr:uid="{00000000-0004-0000-0000-0000AE070000}"/>
    <hyperlink ref="F985" r:id="rId1968" display="https://files.afu.se/Downloads/Transcriptions/Fade%20to%20Black%20(Jimmy%20Church)/" xr:uid="{00000000-0004-0000-0000-0000AF070000}"/>
    <hyperlink ref="C986" r:id="rId1969" xr:uid="{00000000-0004-0000-0000-0000B0070000}"/>
    <hyperlink ref="F986" r:id="rId1970" display="https://files.afu.se/Downloads/Transcriptions/Fade%20to%20Black%20(Jimmy%20Church)/" xr:uid="{00000000-0004-0000-0000-0000B1070000}"/>
    <hyperlink ref="C987" r:id="rId1971" xr:uid="{00000000-0004-0000-0000-0000B2070000}"/>
    <hyperlink ref="F987" r:id="rId1972" display="https://files.afu.se/Downloads/Transcriptions/Fade%20to%20Black%20(Jimmy%20Church)/" xr:uid="{00000000-0004-0000-0000-0000B3070000}"/>
    <hyperlink ref="C988" r:id="rId1973" xr:uid="{00000000-0004-0000-0000-0000B4070000}"/>
    <hyperlink ref="F988" r:id="rId1974" display="https://files.afu.se/Downloads/Transcriptions/Fade%20to%20Black%20(Jimmy%20Church)/" xr:uid="{00000000-0004-0000-0000-0000B5070000}"/>
    <hyperlink ref="C989" r:id="rId1975" xr:uid="{00000000-0004-0000-0000-0000B6070000}"/>
    <hyperlink ref="F989" r:id="rId1976" display="https://files.afu.se/Downloads/Transcriptions/Fade%20to%20Black%20(Jimmy%20Church)/" xr:uid="{00000000-0004-0000-0000-0000B7070000}"/>
    <hyperlink ref="C990" r:id="rId1977" xr:uid="{00000000-0004-0000-0000-0000B8070000}"/>
    <hyperlink ref="F990" r:id="rId1978" display="https://files.afu.se/Downloads/Transcriptions/Fade%20to%20Black%20(Jimmy%20Church)/" xr:uid="{00000000-0004-0000-0000-0000B9070000}"/>
    <hyperlink ref="C991" r:id="rId1979" xr:uid="{00000000-0004-0000-0000-0000BA070000}"/>
    <hyperlink ref="F991" r:id="rId1980" display="https://files.afu.se/Downloads/Transcriptions/Fade%20to%20Black%20(Jimmy%20Church)/" xr:uid="{00000000-0004-0000-0000-0000BB070000}"/>
    <hyperlink ref="C992" r:id="rId1981" xr:uid="{00000000-0004-0000-0000-0000BC070000}"/>
    <hyperlink ref="F992" r:id="rId1982" display="https://files.afu.se/Downloads/Transcriptions/Fade%20to%20Black%20(Jimmy%20Church)/" xr:uid="{00000000-0004-0000-0000-0000BD070000}"/>
    <hyperlink ref="C993" r:id="rId1983" xr:uid="{00000000-0004-0000-0000-0000BE070000}"/>
    <hyperlink ref="F993" r:id="rId1984" display="https://files.afu.se/Downloads/Transcriptions/Fade%20to%20Black%20(Jimmy%20Church)/" xr:uid="{00000000-0004-0000-0000-0000BF070000}"/>
    <hyperlink ref="C994" r:id="rId1985" xr:uid="{00000000-0004-0000-0000-0000C0070000}"/>
    <hyperlink ref="F994" r:id="rId1986" display="https://files.afu.se/Downloads/Transcriptions/Fade%20to%20Black%20(Jimmy%20Church)/" xr:uid="{00000000-0004-0000-0000-0000C1070000}"/>
    <hyperlink ref="C995" r:id="rId1987" xr:uid="{00000000-0004-0000-0000-0000C2070000}"/>
    <hyperlink ref="F995" r:id="rId1988" display="https://files.afu.se/Downloads/Transcriptions/Fade%20to%20Black%20(Jimmy%20Church)/" xr:uid="{00000000-0004-0000-0000-0000C3070000}"/>
    <hyperlink ref="C996" r:id="rId1989" xr:uid="{00000000-0004-0000-0000-0000C4070000}"/>
    <hyperlink ref="F996" r:id="rId1990" display="https://files.afu.se/Downloads/Transcriptions/Fade%20to%20Black%20(Jimmy%20Church)/" xr:uid="{00000000-0004-0000-0000-0000C5070000}"/>
    <hyperlink ref="C997" r:id="rId1991" xr:uid="{00000000-0004-0000-0000-0000C6070000}"/>
    <hyperlink ref="F997" r:id="rId1992" display="https://files.afu.se/Downloads/Transcriptions/Fade%20to%20Black%20(Jimmy%20Church)/" xr:uid="{00000000-0004-0000-0000-0000C7070000}"/>
    <hyperlink ref="C998" r:id="rId1993" xr:uid="{00000000-0004-0000-0000-0000C8070000}"/>
    <hyperlink ref="F998" r:id="rId1994" display="https://files.afu.se/Downloads/Transcriptions/Fade%20to%20Black%20(Jimmy%20Church)/" xr:uid="{00000000-0004-0000-0000-0000C9070000}"/>
    <hyperlink ref="C999" r:id="rId1995" xr:uid="{00000000-0004-0000-0000-0000CA070000}"/>
    <hyperlink ref="F999" r:id="rId1996" display="https://files.afu.se/Downloads/Transcriptions/Fade%20to%20Black%20(Jimmy%20Church)/" xr:uid="{00000000-0004-0000-0000-0000CB070000}"/>
    <hyperlink ref="C1000" r:id="rId1997" xr:uid="{00000000-0004-0000-0000-0000CC070000}"/>
    <hyperlink ref="F1000" r:id="rId1998" display="https://files.afu.se/Downloads/Transcriptions/Fade%20to%20Black%20(Jimmy%20Church)/" xr:uid="{00000000-0004-0000-0000-0000CD070000}"/>
    <hyperlink ref="C1001" r:id="rId1999" xr:uid="{00000000-0004-0000-0000-0000CE070000}"/>
    <hyperlink ref="F1001" r:id="rId2000" display="https://files.afu.se/Downloads/Transcriptions/Fade%20to%20Black%20(Jimmy%20Church)/" xr:uid="{00000000-0004-0000-0000-0000CF070000}"/>
    <hyperlink ref="C1002" r:id="rId2001" xr:uid="{00000000-0004-0000-0000-0000D0070000}"/>
    <hyperlink ref="F1002" r:id="rId2002" display="https://files.afu.se/Downloads/Transcriptions/Fade%20to%20Black%20(Jimmy%20Church)/" xr:uid="{00000000-0004-0000-0000-0000D1070000}"/>
    <hyperlink ref="C1003" r:id="rId2003" xr:uid="{00000000-0004-0000-0000-0000D2070000}"/>
    <hyperlink ref="F1003" r:id="rId2004" display="https://files.afu.se/Downloads/Transcriptions/Fade%20to%20Black%20(Jimmy%20Church)/" xr:uid="{00000000-0004-0000-0000-0000D3070000}"/>
    <hyperlink ref="C1004" r:id="rId2005" xr:uid="{00000000-0004-0000-0000-0000D4070000}"/>
    <hyperlink ref="F1004" r:id="rId2006" display="https://files.afu.se/Downloads/Transcriptions/Fade%20to%20Black%20(Jimmy%20Church)/" xr:uid="{00000000-0004-0000-0000-0000D5070000}"/>
    <hyperlink ref="C1005" r:id="rId2007" xr:uid="{00000000-0004-0000-0000-0000D6070000}"/>
    <hyperlink ref="F1005" r:id="rId2008" display="https://files.afu.se/Downloads/Transcriptions/Fade%20to%20Black%20(Jimmy%20Church)/" xr:uid="{00000000-0004-0000-0000-0000D7070000}"/>
    <hyperlink ref="C1006" r:id="rId2009" xr:uid="{00000000-0004-0000-0000-0000D8070000}"/>
    <hyperlink ref="F1006" r:id="rId2010" display="https://files.afu.se/Downloads/Transcriptions/Fade%20to%20Black%20(Jimmy%20Church)/" xr:uid="{00000000-0004-0000-0000-0000D9070000}"/>
    <hyperlink ref="C1007" r:id="rId2011" xr:uid="{00000000-0004-0000-0000-0000DA070000}"/>
    <hyperlink ref="F1007" r:id="rId2012" display="https://files.afu.se/Downloads/Transcriptions/Fade%20to%20Black%20(Jimmy%20Church)/" xr:uid="{00000000-0004-0000-0000-0000DB070000}"/>
    <hyperlink ref="C1008" r:id="rId2013" xr:uid="{00000000-0004-0000-0000-0000DC070000}"/>
    <hyperlink ref="F1008" r:id="rId2014" display="https://files.afu.se/Downloads/Transcriptions/Fade%20to%20Black%20(Jimmy%20Church)/" xr:uid="{00000000-0004-0000-0000-0000DD070000}"/>
    <hyperlink ref="C1009" r:id="rId2015" xr:uid="{00000000-0004-0000-0000-0000DE070000}"/>
    <hyperlink ref="F1009" r:id="rId2016" display="https://files.afu.se/Downloads/Transcriptions/Fade%20to%20Black%20(Jimmy%20Church)/" xr:uid="{00000000-0004-0000-0000-0000DF070000}"/>
    <hyperlink ref="C1010" r:id="rId2017" xr:uid="{00000000-0004-0000-0000-0000E0070000}"/>
    <hyperlink ref="F1010" r:id="rId2018" display="https://files.afu.se/Downloads/Transcriptions/Fade%20to%20Black%20(Jimmy%20Church)/" xr:uid="{00000000-0004-0000-0000-0000E1070000}"/>
    <hyperlink ref="C1011" r:id="rId2019" xr:uid="{00000000-0004-0000-0000-0000E2070000}"/>
    <hyperlink ref="F1011" r:id="rId2020" display="https://files.afu.se/Downloads/Transcriptions/Fade%20to%20Black%20(Jimmy%20Church)/" xr:uid="{00000000-0004-0000-0000-0000E3070000}"/>
    <hyperlink ref="C1012" r:id="rId2021" xr:uid="{00000000-0004-0000-0000-0000E4070000}"/>
    <hyperlink ref="F1012" r:id="rId2022" display="https://files.afu.se/Downloads/Transcriptions/Fade%20to%20Black%20(Jimmy%20Church)/" xr:uid="{00000000-0004-0000-0000-0000E5070000}"/>
    <hyperlink ref="C1013" r:id="rId2023" xr:uid="{00000000-0004-0000-0000-0000E6070000}"/>
    <hyperlink ref="F1013" r:id="rId2024" display="https://files.afu.se/Downloads/Transcriptions/Fade%20to%20Black%20(Jimmy%20Church)/" xr:uid="{00000000-0004-0000-0000-0000E7070000}"/>
    <hyperlink ref="C1014" r:id="rId2025" xr:uid="{00000000-0004-0000-0000-0000E8070000}"/>
    <hyperlink ref="F1014" r:id="rId2026" display="https://files.afu.se/Downloads/Transcriptions/Fade%20to%20Black%20(Jimmy%20Church)/" xr:uid="{00000000-0004-0000-0000-0000E9070000}"/>
    <hyperlink ref="C1015" r:id="rId2027" xr:uid="{00000000-0004-0000-0000-0000EA070000}"/>
    <hyperlink ref="F1015" r:id="rId2028" display="https://files.afu.se/Downloads/Transcriptions/Fade%20to%20Black%20(Jimmy%20Church)/" xr:uid="{00000000-0004-0000-0000-0000EB070000}"/>
    <hyperlink ref="C1016" r:id="rId2029" xr:uid="{00000000-0004-0000-0000-0000EC070000}"/>
    <hyperlink ref="F1016" r:id="rId2030" display="https://files.afu.se/Downloads/Transcriptions/Fade%20to%20Black%20(Jimmy%20Church)/" xr:uid="{00000000-0004-0000-0000-0000ED070000}"/>
    <hyperlink ref="C1017" r:id="rId2031" xr:uid="{00000000-0004-0000-0000-0000EE070000}"/>
    <hyperlink ref="F1017" r:id="rId2032" display="https://files.afu.se/Downloads/Transcriptions/Fade%20to%20Black%20(Jimmy%20Church)/" xr:uid="{00000000-0004-0000-0000-0000EF070000}"/>
    <hyperlink ref="C1018" r:id="rId2033" xr:uid="{00000000-0004-0000-0000-0000F0070000}"/>
    <hyperlink ref="F1018" r:id="rId2034" display="https://files.afu.se/Downloads/Transcriptions/Fade%20to%20Black%20(Jimmy%20Church)/" xr:uid="{00000000-0004-0000-0000-0000F1070000}"/>
    <hyperlink ref="C1019" r:id="rId2035" xr:uid="{00000000-0004-0000-0000-0000F2070000}"/>
    <hyperlink ref="F1019" r:id="rId2036" display="https://files.afu.se/Downloads/Transcriptions/Fade%20to%20Black%20(Jimmy%20Church)/" xr:uid="{00000000-0004-0000-0000-0000F3070000}"/>
    <hyperlink ref="C1020" r:id="rId2037" xr:uid="{00000000-0004-0000-0000-0000F4070000}"/>
    <hyperlink ref="F1020" r:id="rId2038" display="https://files.afu.se/Downloads/Transcriptions/Fade%20to%20Black%20(Jimmy%20Church)/" xr:uid="{00000000-0004-0000-0000-0000F5070000}"/>
    <hyperlink ref="C1021" r:id="rId2039" xr:uid="{00000000-0004-0000-0000-0000F6070000}"/>
    <hyperlink ref="F1021" r:id="rId2040" display="https://files.afu.se/Downloads/Transcriptions/Fade%20to%20Black%20(Jimmy%20Church)/" xr:uid="{00000000-0004-0000-0000-0000F7070000}"/>
    <hyperlink ref="C1022" r:id="rId2041" xr:uid="{00000000-0004-0000-0000-0000F8070000}"/>
    <hyperlink ref="F1022" r:id="rId2042" display="https://files.afu.se/Downloads/Transcriptions/Fade%20to%20Black%20(Jimmy%20Church)/" xr:uid="{00000000-0004-0000-0000-0000F9070000}"/>
    <hyperlink ref="C1023" r:id="rId2043" xr:uid="{00000000-0004-0000-0000-0000FA070000}"/>
    <hyperlink ref="F1023" r:id="rId2044" display="https://files.afu.se/Downloads/Transcriptions/Fade%20to%20Black%20(Jimmy%20Church)/" xr:uid="{00000000-0004-0000-0000-0000FB070000}"/>
    <hyperlink ref="C1024" r:id="rId2045" xr:uid="{00000000-0004-0000-0000-0000FC070000}"/>
    <hyperlink ref="F1024" r:id="rId2046" display="https://files.afu.se/Downloads/Transcriptions/Fade%20to%20Black%20(Jimmy%20Church)/" xr:uid="{00000000-0004-0000-0000-0000FD070000}"/>
    <hyperlink ref="C1025" r:id="rId2047" xr:uid="{00000000-0004-0000-0000-0000FE070000}"/>
    <hyperlink ref="F1025" r:id="rId2048" display="https://files.afu.se/Downloads/Transcriptions/Fade%20to%20Black%20(Jimmy%20Church)/" xr:uid="{00000000-0004-0000-0000-0000FF070000}"/>
    <hyperlink ref="C1026" r:id="rId2049" xr:uid="{00000000-0004-0000-0000-000000080000}"/>
    <hyperlink ref="F1026" r:id="rId2050" display="https://files.afu.se/Downloads/Transcriptions/Fade%20to%20Black%20(Jimmy%20Church)/" xr:uid="{00000000-0004-0000-0000-000001080000}"/>
    <hyperlink ref="C1027" r:id="rId2051" xr:uid="{00000000-0004-0000-0000-000002080000}"/>
    <hyperlink ref="F1027" r:id="rId2052" display="https://files.afu.se/Downloads/Transcriptions/Fade%20to%20Black%20(Jimmy%20Church)/" xr:uid="{00000000-0004-0000-0000-000003080000}"/>
    <hyperlink ref="C1028" r:id="rId2053" xr:uid="{00000000-0004-0000-0000-000004080000}"/>
    <hyperlink ref="F1028" r:id="rId2054" display="https://files.afu.se/Downloads/Transcriptions/Fade%20to%20Black%20(Jimmy%20Church)/" xr:uid="{00000000-0004-0000-0000-000005080000}"/>
    <hyperlink ref="C1029" r:id="rId2055" xr:uid="{00000000-0004-0000-0000-000006080000}"/>
    <hyperlink ref="F1029" r:id="rId2056" display="https://files.afu.se/Downloads/Transcriptions/Fade%20to%20Black%20(Jimmy%20Church)/" xr:uid="{00000000-0004-0000-0000-000007080000}"/>
    <hyperlink ref="C1030" r:id="rId2057" xr:uid="{00000000-0004-0000-0000-000008080000}"/>
    <hyperlink ref="F1030" r:id="rId2058" display="https://files.afu.se/Downloads/Transcriptions/Fade%20to%20Black%20(Jimmy%20Church)/" xr:uid="{00000000-0004-0000-0000-000009080000}"/>
    <hyperlink ref="C1031" r:id="rId2059" xr:uid="{00000000-0004-0000-0000-00000A080000}"/>
    <hyperlink ref="F1031" r:id="rId2060" display="https://files.afu.se/Downloads/Transcriptions/Fade%20to%20Black%20(Jimmy%20Church)/" xr:uid="{00000000-0004-0000-0000-00000B080000}"/>
    <hyperlink ref="C1032" r:id="rId2061" xr:uid="{00000000-0004-0000-0000-00000C080000}"/>
    <hyperlink ref="F1032" r:id="rId2062" display="https://files.afu.se/Downloads/Transcriptions/Fade%20to%20Black%20(Jimmy%20Church)/" xr:uid="{00000000-0004-0000-0000-00000D080000}"/>
    <hyperlink ref="C1033" r:id="rId2063" xr:uid="{00000000-0004-0000-0000-00000E080000}"/>
    <hyperlink ref="F1033" r:id="rId2064" display="https://files.afu.se/Downloads/Transcriptions/Fade%20to%20Black%20(Jimmy%20Church)/" xr:uid="{00000000-0004-0000-0000-00000F080000}"/>
    <hyperlink ref="C1034" r:id="rId2065" xr:uid="{00000000-0004-0000-0000-000010080000}"/>
    <hyperlink ref="F1034" r:id="rId2066" display="https://files.afu.se/Downloads/Transcriptions/Fade%20to%20Black%20(Jimmy%20Church)/" xr:uid="{00000000-0004-0000-0000-000011080000}"/>
    <hyperlink ref="C1035" r:id="rId2067" xr:uid="{00000000-0004-0000-0000-000012080000}"/>
    <hyperlink ref="F1035" r:id="rId2068" display="https://files.afu.se/Downloads/Transcriptions/Fade%20to%20Black%20(Jimmy%20Church)/" xr:uid="{00000000-0004-0000-0000-000013080000}"/>
    <hyperlink ref="C1036" r:id="rId2069" xr:uid="{00000000-0004-0000-0000-000014080000}"/>
    <hyperlink ref="F1036" r:id="rId2070" display="https://files.afu.se/Downloads/Transcriptions/Fade%20to%20Black%20(Jimmy%20Church)/" xr:uid="{00000000-0004-0000-0000-000015080000}"/>
    <hyperlink ref="C1037" r:id="rId2071" xr:uid="{00000000-0004-0000-0000-000016080000}"/>
    <hyperlink ref="F1037" r:id="rId2072" display="https://files.afu.se/Downloads/Transcriptions/Fade%20to%20Black%20(Jimmy%20Church)/" xr:uid="{00000000-0004-0000-0000-000017080000}"/>
    <hyperlink ref="C1038" r:id="rId2073" xr:uid="{00000000-0004-0000-0000-000018080000}"/>
    <hyperlink ref="F1038" r:id="rId2074" display="https://files.afu.se/Downloads/Transcriptions/Fade%20to%20Black%20(Jimmy%20Church)/" xr:uid="{00000000-0004-0000-0000-000019080000}"/>
    <hyperlink ref="C1039" r:id="rId2075" xr:uid="{00000000-0004-0000-0000-00001A080000}"/>
    <hyperlink ref="F1039" r:id="rId2076" display="https://files.afu.se/Downloads/Transcriptions/Fade%20to%20Black%20(Jimmy%20Church)/" xr:uid="{00000000-0004-0000-0000-00001B080000}"/>
    <hyperlink ref="C1040" r:id="rId2077" xr:uid="{00000000-0004-0000-0000-00001C080000}"/>
    <hyperlink ref="F1040" r:id="rId2078" display="https://files.afu.se/Downloads/Transcriptions/Fade%20to%20Black%20(Jimmy%20Church)/" xr:uid="{00000000-0004-0000-0000-00001D080000}"/>
    <hyperlink ref="C1041" r:id="rId2079" xr:uid="{00000000-0004-0000-0000-00001E080000}"/>
    <hyperlink ref="F1041" r:id="rId2080" display="https://files.afu.se/Downloads/Transcriptions/Fade%20to%20Black%20(Jimmy%20Church)/" xr:uid="{00000000-0004-0000-0000-00001F080000}"/>
    <hyperlink ref="C1042" r:id="rId2081" xr:uid="{00000000-0004-0000-0000-000020080000}"/>
    <hyperlink ref="F1042" r:id="rId2082" display="https://files.afu.se/Downloads/Transcriptions/Fade%20to%20Black%20(Jimmy%20Church)/" xr:uid="{00000000-0004-0000-0000-000021080000}"/>
    <hyperlink ref="C1043" r:id="rId2083" xr:uid="{00000000-0004-0000-0000-000022080000}"/>
    <hyperlink ref="F1043" r:id="rId2084" display="https://files.afu.se/Downloads/Transcriptions/Fade%20to%20Black%20(Jimmy%20Church)/" xr:uid="{00000000-0004-0000-0000-000023080000}"/>
    <hyperlink ref="C1044" r:id="rId2085" xr:uid="{00000000-0004-0000-0000-000024080000}"/>
    <hyperlink ref="F1044" r:id="rId2086" display="https://files.afu.se/Downloads/Transcriptions/Fade%20to%20Black%20(Jimmy%20Church)/" xr:uid="{00000000-0004-0000-0000-000025080000}"/>
    <hyperlink ref="C1045" r:id="rId2087" xr:uid="{00000000-0004-0000-0000-000026080000}"/>
    <hyperlink ref="F1045" r:id="rId2088" display="https://files.afu.se/Downloads/Transcriptions/Fade%20to%20Black%20(Jimmy%20Church)/" xr:uid="{00000000-0004-0000-0000-000027080000}"/>
    <hyperlink ref="C1046" r:id="rId2089" xr:uid="{00000000-0004-0000-0000-000028080000}"/>
    <hyperlink ref="F1046" r:id="rId2090" display="https://files.afu.se/Downloads/Transcriptions/Fade%20to%20Black%20(Jimmy%20Church)/" xr:uid="{00000000-0004-0000-0000-000029080000}"/>
    <hyperlink ref="C1047" r:id="rId2091" xr:uid="{00000000-0004-0000-0000-00002A080000}"/>
    <hyperlink ref="F1047" r:id="rId2092" display="https://files.afu.se/Downloads/Transcriptions/Fade%20to%20Black%20(Jimmy%20Church)/" xr:uid="{00000000-0004-0000-0000-00002B080000}"/>
    <hyperlink ref="C1048" r:id="rId2093" xr:uid="{00000000-0004-0000-0000-00002C080000}"/>
    <hyperlink ref="F1048" r:id="rId2094" display="https://files.afu.se/Downloads/Transcriptions/Fade%20to%20Black%20(Jimmy%20Church)/" xr:uid="{00000000-0004-0000-0000-00002D080000}"/>
    <hyperlink ref="C1049" r:id="rId2095" xr:uid="{00000000-0004-0000-0000-00002E080000}"/>
    <hyperlink ref="F1049" r:id="rId2096" display="https://files.afu.se/Downloads/Transcriptions/Fade%20to%20Black%20(Jimmy%20Church)/" xr:uid="{00000000-0004-0000-0000-00002F080000}"/>
    <hyperlink ref="C1050" r:id="rId2097" xr:uid="{00000000-0004-0000-0000-000030080000}"/>
    <hyperlink ref="F1050" r:id="rId2098" display="https://files.afu.se/Downloads/Transcriptions/Fade%20to%20Black%20(Jimmy%20Church)/" xr:uid="{00000000-0004-0000-0000-000031080000}"/>
    <hyperlink ref="C1051" r:id="rId2099" xr:uid="{00000000-0004-0000-0000-000032080000}"/>
    <hyperlink ref="F1051" r:id="rId2100" display="https://files.afu.se/Downloads/Transcriptions/Fade%20to%20Black%20(Jimmy%20Church)/" xr:uid="{00000000-0004-0000-0000-000033080000}"/>
    <hyperlink ref="C1052" r:id="rId2101" xr:uid="{00000000-0004-0000-0000-000034080000}"/>
    <hyperlink ref="F1052" r:id="rId2102" display="https://files.afu.se/Downloads/Transcriptions/Fade%20to%20Black%20(Jimmy%20Church)/" xr:uid="{00000000-0004-0000-0000-000035080000}"/>
    <hyperlink ref="C1053" r:id="rId2103" xr:uid="{00000000-0004-0000-0000-000036080000}"/>
    <hyperlink ref="F1053" r:id="rId2104" display="https://files.afu.se/Downloads/Transcriptions/Fade%20to%20Black%20(Jimmy%20Church)/" xr:uid="{00000000-0004-0000-0000-000037080000}"/>
    <hyperlink ref="C1054" r:id="rId2105" xr:uid="{00000000-0004-0000-0000-000038080000}"/>
    <hyperlink ref="F1054" r:id="rId2106" display="https://files.afu.se/Downloads/Transcriptions/Fade%20to%20Black%20(Jimmy%20Church)/" xr:uid="{00000000-0004-0000-0000-000039080000}"/>
    <hyperlink ref="C1055" r:id="rId2107" xr:uid="{00000000-0004-0000-0000-00003A080000}"/>
    <hyperlink ref="F1055" r:id="rId2108" display="https://files.afu.se/Downloads/Transcriptions/Fade%20to%20Black%20(Jimmy%20Church)/" xr:uid="{00000000-0004-0000-0000-00003B080000}"/>
    <hyperlink ref="C1056" r:id="rId2109" xr:uid="{00000000-0004-0000-0000-00003C080000}"/>
    <hyperlink ref="F1056" r:id="rId2110" display="https://files.afu.se/Downloads/Transcriptions/Fade%20to%20Black%20(Jimmy%20Church)/" xr:uid="{00000000-0004-0000-0000-00003D080000}"/>
    <hyperlink ref="C1057" r:id="rId2111" xr:uid="{00000000-0004-0000-0000-00003E080000}"/>
    <hyperlink ref="F1057" r:id="rId2112" display="https://files.afu.se/Downloads/Transcriptions/Fade%20to%20Black%20(Jimmy%20Church)/" xr:uid="{00000000-0004-0000-0000-00003F080000}"/>
    <hyperlink ref="C1058" r:id="rId2113" xr:uid="{00000000-0004-0000-0000-000040080000}"/>
    <hyperlink ref="F1058" r:id="rId2114" display="https://files.afu.se/Downloads/Transcriptions/Fade%20to%20Black%20(Jimmy%20Church)/" xr:uid="{00000000-0004-0000-0000-000041080000}"/>
    <hyperlink ref="C1059" r:id="rId2115" xr:uid="{00000000-0004-0000-0000-000042080000}"/>
    <hyperlink ref="F1059" r:id="rId2116" display="https://files.afu.se/Downloads/Transcriptions/Fade%20to%20Black%20(Jimmy%20Church)/" xr:uid="{00000000-0004-0000-0000-000043080000}"/>
    <hyperlink ref="C1060" r:id="rId2117" xr:uid="{00000000-0004-0000-0000-000044080000}"/>
    <hyperlink ref="F1060" r:id="rId2118" display="https://files.afu.se/Downloads/Transcriptions/Fade%20to%20Black%20(Jimmy%20Church)/" xr:uid="{00000000-0004-0000-0000-000045080000}"/>
    <hyperlink ref="C1061" r:id="rId2119" xr:uid="{00000000-0004-0000-0000-000046080000}"/>
    <hyperlink ref="F1061" r:id="rId2120" display="https://files.afu.se/Downloads/Transcriptions/Fade%20to%20Black%20(Jimmy%20Church)/" xr:uid="{00000000-0004-0000-0000-000047080000}"/>
    <hyperlink ref="C1062" r:id="rId2121" xr:uid="{00000000-0004-0000-0000-000048080000}"/>
    <hyperlink ref="F1062" r:id="rId2122" display="https://files.afu.se/Downloads/Transcriptions/Fade%20to%20Black%20(Jimmy%20Church)/" xr:uid="{00000000-0004-0000-0000-000049080000}"/>
    <hyperlink ref="C1063" r:id="rId2123" xr:uid="{00000000-0004-0000-0000-00004A080000}"/>
    <hyperlink ref="F1063" r:id="rId2124" display="https://files.afu.se/Downloads/Transcriptions/Fade%20to%20Black%20(Jimmy%20Church)/" xr:uid="{00000000-0004-0000-0000-00004B080000}"/>
    <hyperlink ref="C1064" r:id="rId2125" xr:uid="{00000000-0004-0000-0000-00004C080000}"/>
    <hyperlink ref="F1064" r:id="rId2126" display="https://files.afu.se/Downloads/Transcriptions/Fade%20to%20Black%20(Jimmy%20Church)/" xr:uid="{00000000-0004-0000-0000-00004D080000}"/>
    <hyperlink ref="C1065" r:id="rId2127" xr:uid="{00000000-0004-0000-0000-00004E080000}"/>
    <hyperlink ref="F1065" r:id="rId2128" display="https://files.afu.se/Downloads/Transcriptions/Fade%20to%20Black%20(Jimmy%20Church)/" xr:uid="{00000000-0004-0000-0000-00004F080000}"/>
    <hyperlink ref="C1066" r:id="rId2129" xr:uid="{00000000-0004-0000-0000-000050080000}"/>
    <hyperlink ref="F1066" r:id="rId2130" display="https://files.afu.se/Downloads/Transcriptions/Fade%20to%20Black%20(Jimmy%20Church)/" xr:uid="{00000000-0004-0000-0000-000051080000}"/>
    <hyperlink ref="C1067" r:id="rId2131" xr:uid="{00000000-0004-0000-0000-000052080000}"/>
    <hyperlink ref="F1067" r:id="rId2132" display="https://files.afu.se/Downloads/Transcriptions/Fade%20to%20Black%20(Jimmy%20Church)/" xr:uid="{00000000-0004-0000-0000-000053080000}"/>
    <hyperlink ref="C1068" r:id="rId2133" xr:uid="{00000000-0004-0000-0000-000054080000}"/>
    <hyperlink ref="F1068" r:id="rId2134" display="https://files.afu.se/Downloads/Transcriptions/Fade%20to%20Black%20(Jimmy%20Church)/" xr:uid="{00000000-0004-0000-0000-000055080000}"/>
    <hyperlink ref="C1069" r:id="rId2135" xr:uid="{00000000-0004-0000-0000-000056080000}"/>
    <hyperlink ref="F1069" r:id="rId2136" display="https://files.afu.se/Downloads/Transcriptions/Fade%20to%20Black%20(Jimmy%20Church)/" xr:uid="{00000000-0004-0000-0000-000057080000}"/>
    <hyperlink ref="C1070" r:id="rId2137" xr:uid="{00000000-0004-0000-0000-000058080000}"/>
    <hyperlink ref="F1070" r:id="rId2138" display="https://files.afu.se/Downloads/Transcriptions/Fade%20to%20Black%20(Jimmy%20Church)/" xr:uid="{00000000-0004-0000-0000-000059080000}"/>
    <hyperlink ref="C1071" r:id="rId2139" xr:uid="{00000000-0004-0000-0000-00005A080000}"/>
    <hyperlink ref="F1071" r:id="rId2140" display="https://files.afu.se/Downloads/Transcriptions/Fade%20to%20Black%20(Jimmy%20Church)/" xr:uid="{00000000-0004-0000-0000-00005B080000}"/>
    <hyperlink ref="C1072" r:id="rId2141" xr:uid="{00000000-0004-0000-0000-00005C080000}"/>
    <hyperlink ref="F1072" r:id="rId2142" display="https://files.afu.se/Downloads/Transcriptions/Fade%20to%20Black%20(Jimmy%20Church)/" xr:uid="{00000000-0004-0000-0000-00005D080000}"/>
    <hyperlink ref="C1073" r:id="rId2143" xr:uid="{00000000-0004-0000-0000-00005E080000}"/>
    <hyperlink ref="F1073" r:id="rId2144" display="https://files.afu.se/Downloads/Transcriptions/Fade%20to%20Black%20(Jimmy%20Church)/" xr:uid="{00000000-0004-0000-0000-00005F080000}"/>
    <hyperlink ref="C1074" r:id="rId2145" xr:uid="{00000000-0004-0000-0000-000060080000}"/>
    <hyperlink ref="F1074" r:id="rId2146" display="https://files.afu.se/Downloads/Transcriptions/Fade%20to%20Black%20(Jimmy%20Church)/" xr:uid="{00000000-0004-0000-0000-000061080000}"/>
    <hyperlink ref="C1075" r:id="rId2147" xr:uid="{00000000-0004-0000-0000-000062080000}"/>
    <hyperlink ref="F1075" r:id="rId2148" display="https://files.afu.se/Downloads/Transcriptions/Fade%20to%20Black%20(Jimmy%20Church)/" xr:uid="{00000000-0004-0000-0000-000063080000}"/>
    <hyperlink ref="C1076" r:id="rId2149" xr:uid="{00000000-0004-0000-0000-000064080000}"/>
    <hyperlink ref="F1076" r:id="rId2150" display="https://files.afu.se/Downloads/Transcriptions/Fade%20to%20Black%20(Jimmy%20Church)/" xr:uid="{00000000-0004-0000-0000-000065080000}"/>
    <hyperlink ref="C1077" r:id="rId2151" xr:uid="{00000000-0004-0000-0000-000066080000}"/>
    <hyperlink ref="F1077" r:id="rId2152" display="https://files.afu.se/Downloads/Transcriptions/Fade%20to%20Black%20(Jimmy%20Church)/" xr:uid="{00000000-0004-0000-0000-000067080000}"/>
    <hyperlink ref="C1078" r:id="rId2153" xr:uid="{00000000-0004-0000-0000-000068080000}"/>
    <hyperlink ref="F1078" r:id="rId2154" display="https://files.afu.se/Downloads/Transcriptions/Fade%20to%20Black%20(Jimmy%20Church)/" xr:uid="{00000000-0004-0000-0000-000069080000}"/>
    <hyperlink ref="C1079" r:id="rId2155" xr:uid="{00000000-0004-0000-0000-00006A080000}"/>
    <hyperlink ref="F1079" r:id="rId2156" display="https://files.afu.se/Downloads/Transcriptions/Fade%20to%20Black%20(Jimmy%20Church)/" xr:uid="{00000000-0004-0000-0000-00006B080000}"/>
    <hyperlink ref="C1080" r:id="rId2157" xr:uid="{00000000-0004-0000-0000-00006C080000}"/>
    <hyperlink ref="F1080" r:id="rId2158" display="https://files.afu.se/Downloads/Transcriptions/Fade%20to%20Black%20(Jimmy%20Church)/" xr:uid="{00000000-0004-0000-0000-00006D080000}"/>
    <hyperlink ref="C1081" r:id="rId2159" xr:uid="{00000000-0004-0000-0000-00006E080000}"/>
    <hyperlink ref="F1081" r:id="rId2160" display="https://files.afu.se/Downloads/Transcriptions/Fade%20to%20Black%20(Jimmy%20Church)/" xr:uid="{00000000-0004-0000-0000-00006F080000}"/>
    <hyperlink ref="C1082" r:id="rId2161" xr:uid="{00000000-0004-0000-0000-000070080000}"/>
    <hyperlink ref="F1082" r:id="rId2162" display="https://files.afu.se/Downloads/Transcriptions/Fade%20to%20Black%20(Jimmy%20Church)/" xr:uid="{00000000-0004-0000-0000-000071080000}"/>
    <hyperlink ref="C1083" r:id="rId2163" xr:uid="{00000000-0004-0000-0000-000072080000}"/>
    <hyperlink ref="F1083" r:id="rId2164" display="https://files.afu.se/Downloads/Transcriptions/Fade%20to%20Black%20(Jimmy%20Church)/" xr:uid="{00000000-0004-0000-0000-000073080000}"/>
    <hyperlink ref="C1084" r:id="rId2165" xr:uid="{00000000-0004-0000-0000-000074080000}"/>
    <hyperlink ref="F1084" r:id="rId2166" display="https://files.afu.se/Downloads/Transcriptions/Fade%20to%20Black%20(Jimmy%20Church)/" xr:uid="{00000000-0004-0000-0000-000075080000}"/>
    <hyperlink ref="C1085" r:id="rId2167" xr:uid="{00000000-0004-0000-0000-000076080000}"/>
    <hyperlink ref="F1085" r:id="rId2168" display="https://files.afu.se/Downloads/Transcriptions/Fade%20to%20Black%20(Jimmy%20Church)/" xr:uid="{00000000-0004-0000-0000-000077080000}"/>
    <hyperlink ref="C1086" r:id="rId2169" xr:uid="{00000000-0004-0000-0000-000078080000}"/>
    <hyperlink ref="F1086" r:id="rId2170" display="https://files.afu.se/Downloads/Transcriptions/Fade%20to%20Black%20(Jimmy%20Church)/" xr:uid="{00000000-0004-0000-0000-000079080000}"/>
    <hyperlink ref="C1087" r:id="rId2171" xr:uid="{00000000-0004-0000-0000-00007A080000}"/>
    <hyperlink ref="F1087" r:id="rId2172" display="https://files.afu.se/Downloads/Transcriptions/Fade%20to%20Black%20(Jimmy%20Church)/" xr:uid="{00000000-0004-0000-0000-00007B080000}"/>
    <hyperlink ref="C1088" r:id="rId2173" xr:uid="{00000000-0004-0000-0000-00007C080000}"/>
    <hyperlink ref="F1088" r:id="rId2174" display="https://files.afu.se/Downloads/Transcriptions/Fade%20to%20Black%20(Jimmy%20Church)/" xr:uid="{00000000-0004-0000-0000-00007D080000}"/>
    <hyperlink ref="C1089" r:id="rId2175" xr:uid="{00000000-0004-0000-0000-00007E080000}"/>
    <hyperlink ref="F1089" r:id="rId2176" display="https://files.afu.se/Downloads/Transcriptions/Fade%20to%20Black%20(Jimmy%20Church)/" xr:uid="{00000000-0004-0000-0000-00007F080000}"/>
    <hyperlink ref="C1090" r:id="rId2177" xr:uid="{00000000-0004-0000-0000-000080080000}"/>
    <hyperlink ref="F1090" r:id="rId2178" display="https://files.afu.se/Downloads/Transcriptions/Fade%20to%20Black%20(Jimmy%20Church)/" xr:uid="{00000000-0004-0000-0000-000081080000}"/>
    <hyperlink ref="C1091" r:id="rId2179" xr:uid="{00000000-0004-0000-0000-000082080000}"/>
    <hyperlink ref="F1091" r:id="rId2180" display="https://files.afu.se/Downloads/Transcriptions/Fade%20to%20Black%20(Jimmy%20Church)/" xr:uid="{00000000-0004-0000-0000-000083080000}"/>
    <hyperlink ref="C1092" r:id="rId2181" xr:uid="{00000000-0004-0000-0000-000084080000}"/>
    <hyperlink ref="F1092" r:id="rId2182" display="https://files.afu.se/Downloads/Transcriptions/Fade%20to%20Black%20(Jimmy%20Church)/" xr:uid="{00000000-0004-0000-0000-000085080000}"/>
    <hyperlink ref="C1093" r:id="rId2183" xr:uid="{00000000-0004-0000-0000-000086080000}"/>
    <hyperlink ref="F1093" r:id="rId2184" display="https://files.afu.se/Downloads/Transcriptions/Fade%20to%20Black%20(Jimmy%20Church)/" xr:uid="{00000000-0004-0000-0000-000087080000}"/>
    <hyperlink ref="C1094" r:id="rId2185" xr:uid="{00000000-0004-0000-0000-000088080000}"/>
    <hyperlink ref="F1094" r:id="rId2186" display="https://files.afu.se/Downloads/Transcriptions/Fade%20to%20Black%20(Jimmy%20Church)/" xr:uid="{00000000-0004-0000-0000-000089080000}"/>
    <hyperlink ref="C1095" r:id="rId2187" xr:uid="{00000000-0004-0000-0000-00008A080000}"/>
    <hyperlink ref="F1095" r:id="rId2188" display="https://files.afu.se/Downloads/Transcriptions/Fade%20to%20Black%20(Jimmy%20Church)/" xr:uid="{00000000-0004-0000-0000-00008B080000}"/>
    <hyperlink ref="C1096" r:id="rId2189" xr:uid="{00000000-0004-0000-0000-00008C080000}"/>
    <hyperlink ref="F1096" r:id="rId2190" display="https://files.afu.se/Downloads/Transcriptions/Fade%20to%20Black%20(Jimmy%20Church)/" xr:uid="{00000000-0004-0000-0000-00008D080000}"/>
    <hyperlink ref="C1097" r:id="rId2191" xr:uid="{00000000-0004-0000-0000-00008E080000}"/>
    <hyperlink ref="F1097" r:id="rId2192" display="https://files.afu.se/Downloads/Transcriptions/Fade%20to%20Black%20(Jimmy%20Church)/" xr:uid="{00000000-0004-0000-0000-00008F080000}"/>
    <hyperlink ref="C1098" r:id="rId2193" xr:uid="{00000000-0004-0000-0000-000090080000}"/>
    <hyperlink ref="F1098" r:id="rId2194" display="https://files.afu.se/Downloads/Transcriptions/Fade%20to%20Black%20(Jimmy%20Church)/" xr:uid="{00000000-0004-0000-0000-000091080000}"/>
    <hyperlink ref="C1099" r:id="rId2195" xr:uid="{00000000-0004-0000-0000-000092080000}"/>
    <hyperlink ref="F1099" r:id="rId2196" display="https://files.afu.se/Downloads/Transcriptions/Fade%20to%20Black%20(Jimmy%20Church)/" xr:uid="{00000000-0004-0000-0000-000093080000}"/>
    <hyperlink ref="C1100" r:id="rId2197" xr:uid="{00000000-0004-0000-0000-000094080000}"/>
    <hyperlink ref="F1100" r:id="rId2198" display="https://files.afu.se/Downloads/Transcriptions/Fade%20to%20Black%20(Jimmy%20Church)/" xr:uid="{00000000-0004-0000-0000-000095080000}"/>
    <hyperlink ref="C1101" r:id="rId2199" xr:uid="{00000000-0004-0000-0000-000096080000}"/>
    <hyperlink ref="F1101" r:id="rId2200" display="https://files.afu.se/Downloads/Transcriptions/Fade%20to%20Black%20(Jimmy%20Church)/" xr:uid="{00000000-0004-0000-0000-000097080000}"/>
    <hyperlink ref="C1102" r:id="rId2201" xr:uid="{00000000-0004-0000-0000-000098080000}"/>
    <hyperlink ref="F1102" r:id="rId2202" display="https://files.afu.se/Downloads/Transcriptions/Fade%20to%20Black%20(Jimmy%20Church)/" xr:uid="{00000000-0004-0000-0000-000099080000}"/>
    <hyperlink ref="C1103" r:id="rId2203" xr:uid="{00000000-0004-0000-0000-00009A080000}"/>
    <hyperlink ref="F1103" r:id="rId2204" display="https://files.afu.se/Downloads/Transcriptions/Fade%20to%20Black%20(Jimmy%20Church)/" xr:uid="{00000000-0004-0000-0000-00009B080000}"/>
    <hyperlink ref="C1104" r:id="rId2205" xr:uid="{00000000-0004-0000-0000-00009C080000}"/>
    <hyperlink ref="F1104" r:id="rId2206" display="https://files.afu.se/Downloads/Transcriptions/Fade%20to%20Black%20(Jimmy%20Church)/" xr:uid="{00000000-0004-0000-0000-00009D080000}"/>
    <hyperlink ref="C1105" r:id="rId2207" xr:uid="{00000000-0004-0000-0000-00009E080000}"/>
    <hyperlink ref="F1105" r:id="rId2208" display="https://files.afu.se/Downloads/Transcriptions/Fade%20to%20Black%20(Jimmy%20Church)/" xr:uid="{00000000-0004-0000-0000-00009F080000}"/>
    <hyperlink ref="C1106" r:id="rId2209" xr:uid="{00000000-0004-0000-0000-0000A0080000}"/>
    <hyperlink ref="F1106" r:id="rId2210" display="https://files.afu.se/Downloads/Transcriptions/Fade%20to%20Black%20(Jimmy%20Church)/" xr:uid="{00000000-0004-0000-0000-0000A1080000}"/>
    <hyperlink ref="C1107" r:id="rId2211" xr:uid="{00000000-0004-0000-0000-0000A2080000}"/>
    <hyperlink ref="F1107" r:id="rId2212" display="https://files.afu.se/Downloads/Transcriptions/Fade%20to%20Black%20(Jimmy%20Church)/" xr:uid="{00000000-0004-0000-0000-0000A3080000}"/>
    <hyperlink ref="C1108" r:id="rId2213" xr:uid="{00000000-0004-0000-0000-0000A4080000}"/>
    <hyperlink ref="F1108" r:id="rId2214" display="https://files.afu.se/Downloads/Transcriptions/Fade%20to%20Black%20(Jimmy%20Church)/" xr:uid="{00000000-0004-0000-0000-0000A5080000}"/>
    <hyperlink ref="C1109" r:id="rId2215" xr:uid="{00000000-0004-0000-0000-0000A6080000}"/>
    <hyperlink ref="F1109" r:id="rId2216" display="https://files.afu.se/Downloads/Transcriptions/Fade%20to%20Black%20(Jimmy%20Church)/" xr:uid="{00000000-0004-0000-0000-0000A7080000}"/>
    <hyperlink ref="C1110" r:id="rId2217" xr:uid="{00000000-0004-0000-0000-0000A8080000}"/>
    <hyperlink ref="F1110" r:id="rId2218" display="https://files.afu.se/Downloads/Transcriptions/Fade%20to%20Black%20(Jimmy%20Church)/" xr:uid="{00000000-0004-0000-0000-0000A9080000}"/>
  </hyperlink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2023-06-24T09:24:00Z</dcterms:created>
  <dcterms:modified xsi:type="dcterms:W3CDTF">2023-06-27T07:06:19Z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924D800B430547A2B5223542B71F18DA</vt:lpwstr>
  </property>
  <property fmtid="{D5CDD505-2E9C-101B-9397-08002B2CF9AE}" pid="3" name="KSOProductBuildVer">
    <vt:lpwstr>2057-11.2.0.11417</vt:lpwstr>
  </property>
</Properties>
</file>